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<sst xmlns="http://schemas.openxmlformats.org/spreadsheetml/2006/main" count="78" uniqueCount="73">
  <si>
    <t>附件1</t>
  </si>
  <si>
    <t xml:space="preserve">2023年区级一般公共预算收支预算表 </t>
  </si>
  <si>
    <t>单位：万元</t>
  </si>
  <si>
    <t>收            入</t>
  </si>
  <si>
    <t>上年决算数</t>
  </si>
  <si>
    <t>年初预算数</t>
  </si>
  <si>
    <t>调整预算数</t>
  </si>
  <si>
    <t>调整数</t>
  </si>
  <si>
    <t>调整后预算数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</si>
  <si>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</si>
  <si>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</si>
  <si>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</si>
  <si>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</si>
  <si>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</si>
  <si>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</si>
  <si>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</si>
  <si>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</si>
  <si>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</si>
  <si>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</si>
  <si>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</si>
  <si>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</si>
  <si>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</si>
  <si>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</si>
  <si>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</si>
  <si>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</si>
  <si>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</si>
  <si>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</si>
  <si>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</si>
  <si>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</si>
  <si>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</si>
  <si>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</si>
  <si>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</si>
  <si>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</si>
  <si>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</si>
  <si>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</si>
  <si>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</si>
  <si>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</si>
  <si>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</si>
  <si>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</si>
  <si>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</si>
  <si>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 xml:space="preserve">      其他税收</t>
  </si>
  <si>
    <t>十四、商业服务业等支出</t>
  </si>
  <si>
    <t>二、非税收入</t>
  </si>
  <si>
    <t>十五、金融支出</t>
  </si>
  <si>
    <t xml:space="preserve">    专项收入</t>
  </si>
  <si>
    <t>十六、援助其他地区支出</t>
  </si>
  <si>
    <t xml:space="preserve">    行政事业性收费收入</t>
  </si>
  <si>
    <t>十七、自然资源海洋气象等支出</t>
  </si>
  <si>
    <t xml:space="preserve">    罚没收入</t>
  </si>
  <si>
    <t>十八、住房保障支出</t>
  </si>
  <si>
    <t xml:space="preserve">    国有资源(资产)有偿使用收入</t>
  </si>
  <si>
    <t>十九、粮油物资储备支出</t>
  </si>
  <si>
    <t xml:space="preserve">    其他收入</t>
  </si>
  <si>
    <t>二十、灾害防治及应急管理支出</t>
  </si>
  <si>
    <t>二十一、预备费</t>
  </si>
  <si>
    <t>转移性收入合计</t>
  </si>
  <si>
    <t>二十二、其他支出</t>
  </si>
  <si>
    <t>一、上级补助收入</t>
  </si>
  <si>
    <t>二十三、债务付息支出</t>
  </si>
  <si>
    <t>二、镇级上解收入</t>
  </si>
  <si>
    <t>二十四、债务发行费用支出</t>
  </si>
  <si>
    <t>三、动用预算稳定调节基金</t>
  </si>
  <si>
    <t>转移性支出合计</t>
  </si>
  <si>
    <t>四、调入资金</t>
  </si>
  <si>
    <t>一、上解市级支出</t>
  </si>
  <si>
    <t>五、上年结转</t>
  </si>
  <si>
    <t>二、补助镇级支出</t>
  </si>
  <si>
    <t xml:space="preserve">  六、债务(转贷)收入</t>
  </si>
  <si>
    <t>三、结转下年</t>
  </si>
  <si>
    <t xml:space="preserve">    地方政府债券收入（新增）</t>
  </si>
  <si>
    <t>四、安排预算稳定调节基金</t>
  </si>
  <si>
    <t xml:space="preserve">    地方政府债券收入（再融资）</t>
  </si>
  <si>
    <t>五、债务还本支出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</si>
</sst>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indexed="8"/>
      <name val="方正仿宋_GBK"/>
      <family val="4"/>
      <charset val="134"/>
    </font>
    <font>
      <sz val="12"/>
      <color indexed="8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2"/>
      <name val="方正黑体_GBK"/>
      <family val="4"/>
      <charset val="134"/>
    </font>
    <font>
      <sz val="10"/>
      <color indexed="8"/>
      <name val="方正黑体_GBK"/>
      <family val="4"/>
      <charset val="134"/>
    </font>
    <font>
      <sz val="12"/>
      <name val="方正仿宋_GBK"/>
      <family val="4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</cellStyleXfs>
  <cellXfs count="44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1" fillId="0" borderId="0" xfId="49" applyNumberFormat="1" applyFont="1" applyFill="1">
      <alignment vertical="center"/>
    </xf>
    <xf numFmtId="176" fontId="1" fillId="0" borderId="0" xfId="49" applyNumberFormat="1" applyFont="1" applyFill="1">
      <alignment vertical="center"/>
    </xf>
    <xf numFmtId="0" fontId="2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1" fillId="0" borderId="4" xfId="49" applyNumberFormat="1" applyFont="1" applyFill="1" applyBorder="1" applyAlignment="1">
      <alignment horizontal="center" vertical="center"/>
    </xf>
    <xf numFmtId="0" fontId="6" fillId="0" borderId="4" xfId="51" applyFont="1" applyFill="1" applyBorder="1" applyAlignment="1" applyProtection="1">
      <alignment horizontal="left" vertical="center" wrapText="1"/>
      <protection locked="0"/>
    </xf>
    <xf numFmtId="0" fontId="6" fillId="0" borderId="4" xfId="51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>
      <alignment horizontal="left" vertical="center" indent="1"/>
    </xf>
    <xf numFmtId="0" fontId="1" fillId="0" borderId="4" xfId="49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left" vertical="center"/>
    </xf>
    <xf numFmtId="0" fontId="1" fillId="0" borderId="4" xfId="49" applyFont="1" applyFill="1" applyBorder="1" applyAlignment="1">
      <alignment horizontal="left" vertical="center" wrapText="1" indent="1"/>
    </xf>
    <xf numFmtId="0" fontId="1" fillId="0" borderId="4" xfId="49" applyFont="1" applyFill="1" applyBorder="1">
      <alignment vertical="center"/>
    </xf>
    <xf numFmtId="0" fontId="1" fillId="0" borderId="4" xfId="50" applyNumberFormat="1" applyFont="1" applyFill="1" applyBorder="1" applyAlignment="1">
      <alignment horizontal="center" vertical="center"/>
    </xf>
    <xf numFmtId="0" fontId="1" fillId="0" borderId="4" xfId="49" applyFont="1" applyFill="1" applyBorder="1">
      <alignment vertical="center"/>
    </xf>
    <xf numFmtId="0" fontId="1" fillId="0" borderId="4" xfId="49" applyFont="1" applyFill="1" applyBorder="1" applyAlignment="1">
      <alignment horizontal="center" vertical="center"/>
    </xf>
    <xf numFmtId="0" fontId="1" fillId="0" borderId="4" xfId="49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left" vertical="center" indent="1"/>
    </xf>
    <xf numFmtId="0" fontId="6" fillId="0" borderId="0" xfId="51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>
      <alignment horizontal="left" vertical="center" indent="1"/>
    </xf>
    <xf numFmtId="0" fontId="1" fillId="0" borderId="0" xfId="49" applyFont="1" applyFill="1" applyBorder="1">
      <alignment vertical="center"/>
    </xf>
    <xf numFmtId="176" fontId="2" fillId="0" borderId="0" xfId="50" applyNumberFormat="1" applyFont="1" applyFill="1" applyAlignment="1">
      <alignment horizontal="left" vertical="center"/>
    </xf>
    <xf numFmtId="176" fontId="3" fillId="0" borderId="0" xfId="50" applyNumberFormat="1" applyFont="1" applyFill="1" applyAlignment="1">
      <alignment horizontal="center" vertical="center"/>
    </xf>
    <xf numFmtId="176" fontId="1" fillId="0" borderId="0" xfId="50" applyNumberFormat="1" applyFont="1" applyBorder="1" applyAlignment="1">
      <alignment horizontal="right" vertical="center"/>
    </xf>
    <xf numFmtId="176" fontId="1" fillId="0" borderId="4" xfId="49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1" fillId="0" borderId="4" xfId="49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right" vertical="center"/>
    </xf>
    <xf numFmtId="0" fontId="1" fillId="0" borderId="4" xfId="49" applyFont="1" applyFill="1" applyBorder="1" applyAlignment="1">
      <alignment horizontal="right" vertical="center"/>
    </xf>
    <xf numFmtId="176" fontId="1" fillId="0" borderId="4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right" vertical="center"/>
    </xf>
    <xf numFmtId="176" fontId="1" fillId="0" borderId="0" xfId="49" applyNumberFormat="1" applyFont="1" applyFill="1" applyAlignment="1">
      <alignment horizontal="right" vertical="center"/>
    </xf>
    <xf numFmtId="176" fontId="1" fillId="0" borderId="0" xfId="49" applyNumberFormat="1" applyFont="1" applyFill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" xfId="49"/>
    <cellStyle name="常规 2" xfId="50"/>
    <cellStyle name="常规 9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zoomScale="115" zoomScaleNormal="115" workbookViewId="0">
      <pane xSplit="1" ySplit="5" topLeftCell="B6" activePane="bottomRight" state="frozen"/>
      <selection/>
      <selection pane="topRight"/>
      <selection pane="bottomLeft"/>
      <selection pane="bottomRight" activeCell="H36" sqref="H36"/>
    </sheetView>
  </sheetViews>
  <sheetFormatPr defaultColWidth="9" defaultRowHeight="15.75"/>
  <cols>
    <col min="1" max="1" width="34.4583333333333" style="1" customWidth="1"/>
    <col min="2" max="3" width="11.5" style="1" hidden="1" customWidth="1"/>
    <col min="4" max="5" width="10.8666666666667" style="2" customWidth="1"/>
    <col min="6" max="6" width="11.4166666666667" style="2" customWidth="1"/>
    <col min="7" max="7" width="11.85" style="2" customWidth="1"/>
    <col min="8" max="8" width="32.925" style="1" customWidth="1"/>
    <col min="9" max="9" width="11.5" style="1" hidden="1" customWidth="1"/>
    <col min="10" max="10" width="10.8666666666667" style="1" hidden="1" customWidth="1"/>
    <col min="11" max="13" width="10.1" style="3" customWidth="1"/>
    <col min="14" max="14" width="11.8416666666667" style="3" customWidth="1"/>
    <col min="15" max="16384" width="9" style="1"/>
  </cols>
  <sheetData>
    <row r="1" s="1" customFormat="1" ht="1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32"/>
      <c r="L1" s="32"/>
      <c r="M1" s="32"/>
      <c r="N1" s="32"/>
    </row>
    <row r="2" s="1" customFormat="1" ht="2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3"/>
      <c r="L2" s="33"/>
      <c r="M2" s="33"/>
      <c r="N2" s="33"/>
    </row>
    <row r="3" s="1" customFormat="1" ht="14" customHeight="1" spans="1:14">
      <c r="A3" s="6"/>
      <c r="B3" s="6"/>
      <c r="C3" s="6"/>
      <c r="D3" s="7"/>
      <c r="E3" s="7"/>
      <c r="F3" s="7"/>
      <c r="G3" s="7"/>
      <c r="H3" s="6"/>
      <c r="I3" s="6"/>
      <c r="J3" s="6"/>
      <c r="K3" s="34" t="s">
        <v>2</v>
      </c>
      <c r="L3" s="34"/>
      <c r="M3" s="34"/>
      <c r="N3" s="34"/>
    </row>
    <row r="4" s="1" customFormat="1" ht="31" customHeight="1" spans="1:14">
      <c r="A4" s="8" t="s">
        <v>3</v>
      </c>
      <c r="B4" s="9" t="s">
        <v>4</v>
      </c>
      <c r="C4" s="10"/>
      <c r="D4" s="11" t="s">
        <v>5</v>
      </c>
      <c r="E4" s="12" t="s">
        <v>6</v>
      </c>
      <c r="F4" s="12" t="s">
        <v>7</v>
      </c>
      <c r="G4" s="13" t="s">
        <v>8</v>
      </c>
      <c r="H4" s="8" t="s">
        <v>9</v>
      </c>
      <c r="I4" s="9" t="s">
        <v>4</v>
      </c>
      <c r="J4" s="10"/>
      <c r="K4" s="11" t="s">
        <v>5</v>
      </c>
      <c r="L4" s="12" t="s">
        <v>6</v>
      </c>
      <c r="M4" s="12" t="s">
        <v>7</v>
      </c>
      <c r="N4" s="13" t="s">
        <v>8</v>
      </c>
    </row>
    <row r="5" s="1" customFormat="1" ht="15" customHeight="1" spans="1:14">
      <c r="A5" s="14" t="s">
        <v>10</v>
      </c>
      <c r="B5" s="14">
        <f>B6+B28</f>
        <v>997928</v>
      </c>
      <c r="C5" s="14"/>
      <c r="D5" s="15">
        <f>D6+D28</f>
        <v>1047657</v>
      </c>
      <c r="E5" s="15">
        <f>E6+E28</f>
        <v>1076057</v>
      </c>
      <c r="F5" s="15">
        <f>F6+F28</f>
        <v>-40381</v>
      </c>
      <c r="G5" s="15">
        <f>G6+G28</f>
        <v>1035676</v>
      </c>
      <c r="H5" s="14" t="s">
        <v>11</v>
      </c>
      <c r="I5" s="14">
        <f>I6+I31</f>
        <v>997928</v>
      </c>
      <c r="J5" s="14">
        <f>J6+J31</f>
        <v>997928</v>
      </c>
      <c r="K5" s="35">
        <f>K6+K31</f>
        <v>1047657</v>
      </c>
      <c r="L5" s="35">
        <f>L6+L31</f>
        <v>1076057</v>
      </c>
      <c r="M5" s="35">
        <f>M6+M31</f>
        <v>-40381</v>
      </c>
      <c r="N5" s="35">
        <v>1035676</v>
      </c>
    </row>
    <row r="6" s="1" customFormat="1" ht="15" customHeight="1" spans="1:14">
      <c r="A6" s="16" t="s">
        <v>12</v>
      </c>
      <c r="B6" s="17">
        <f>B7+B21</f>
        <v>401676</v>
      </c>
      <c r="C6" s="17"/>
      <c r="D6" s="15">
        <f>D7+D21</f>
        <v>421000</v>
      </c>
      <c r="E6" s="15">
        <v>421000</v>
      </c>
      <c r="F6" s="15"/>
      <c r="G6" s="15">
        <f>G7+G21</f>
        <v>421000</v>
      </c>
      <c r="H6" s="16" t="s">
        <v>13</v>
      </c>
      <c r="I6" s="17">
        <f>SUM(I7:I30)</f>
        <v>815975</v>
      </c>
      <c r="J6" s="17">
        <f>SUM(J7:J30)</f>
        <v>750036</v>
      </c>
      <c r="K6" s="35">
        <f>SUM(K7:K29)</f>
        <v>976537</v>
      </c>
      <c r="L6" s="35">
        <f>SUM(L7:L29)</f>
        <v>1004937</v>
      </c>
      <c r="M6" s="35">
        <f>SUM(M7:M30)</f>
        <v>-112097</v>
      </c>
      <c r="N6" s="35">
        <f>SUM(N7:N30)</f>
        <v>892840</v>
      </c>
    </row>
    <row r="7" s="1" customFormat="1" ht="15" customHeight="1" spans="1:14">
      <c r="A7" s="18" t="s">
        <v>14</v>
      </c>
      <c r="B7" s="18">
        <f>SUM(B8:B20)</f>
        <v>135277</v>
      </c>
      <c r="C7" s="18"/>
      <c r="D7" s="19">
        <f>SUM(D8:D19)</f>
        <v>156000</v>
      </c>
      <c r="E7" s="19">
        <v>156000</v>
      </c>
      <c r="F7" s="19"/>
      <c r="G7" s="19">
        <f>SUM(G8:G20)</f>
        <v>156000</v>
      </c>
      <c r="H7" s="18" t="s">
        <v>15</v>
      </c>
      <c r="I7" s="18">
        <v>93824</v>
      </c>
      <c r="J7" s="18">
        <v>73065</v>
      </c>
      <c r="K7" s="36">
        <f>109630+2</f>
        <v>109632</v>
      </c>
      <c r="L7" s="36">
        <v>109632</v>
      </c>
      <c r="M7" s="36">
        <f>N7-L7</f>
        <v>-31198</v>
      </c>
      <c r="N7" s="35">
        <v>78434</v>
      </c>
    </row>
    <row r="8" s="1" customFormat="1" ht="15" customHeight="1" spans="1:14">
      <c r="A8" s="18" t="s">
        <v>16</v>
      </c>
      <c r="B8" s="20">
        <v>23843</v>
      </c>
      <c r="C8" s="20"/>
      <c r="D8" s="19">
        <v>43000</v>
      </c>
      <c r="E8" s="19">
        <v>43000</v>
      </c>
      <c r="F8" s="19"/>
      <c r="G8" s="19">
        <v>43000</v>
      </c>
      <c r="H8" s="18" t="s">
        <v>17</v>
      </c>
      <c r="I8" s="18">
        <v>3762</v>
      </c>
      <c r="J8" s="18">
        <v>3751</v>
      </c>
      <c r="K8" s="36">
        <v>695</v>
      </c>
      <c r="L8" s="36">
        <v>695</v>
      </c>
      <c r="M8" s="36">
        <f>N8-L8</f>
        <v>3289</v>
      </c>
      <c r="N8" s="35">
        <v>3984</v>
      </c>
    </row>
    <row r="9" s="1" customFormat="1" ht="15" customHeight="1" spans="1:14">
      <c r="A9" s="18" t="s">
        <v>18</v>
      </c>
      <c r="B9" s="20">
        <v>18349</v>
      </c>
      <c r="C9" s="20"/>
      <c r="D9" s="19">
        <v>14000</v>
      </c>
      <c r="E9" s="19">
        <v>14000</v>
      </c>
      <c r="F9" s="19"/>
      <c r="G9" s="19">
        <v>14000</v>
      </c>
      <c r="H9" s="18" t="s">
        <v>19</v>
      </c>
      <c r="I9" s="18">
        <v>41748</v>
      </c>
      <c r="J9" s="18">
        <v>41748</v>
      </c>
      <c r="K9" s="36">
        <v>47729</v>
      </c>
      <c r="L9" s="36">
        <v>47729</v>
      </c>
      <c r="M9" s="36">
        <f>N9-L9</f>
        <v>-2790</v>
      </c>
      <c r="N9" s="35">
        <v>44939</v>
      </c>
    </row>
    <row r="10" s="1" customFormat="1" ht="15" customHeight="1" spans="1:14">
      <c r="A10" s="18" t="s">
        <v>20</v>
      </c>
      <c r="B10" s="20">
        <v>4062</v>
      </c>
      <c r="C10" s="20"/>
      <c r="D10" s="19">
        <v>3500</v>
      </c>
      <c r="E10" s="19">
        <v>3500</v>
      </c>
      <c r="F10" s="19"/>
      <c r="G10" s="19">
        <v>3500</v>
      </c>
      <c r="H10" s="18" t="s">
        <v>21</v>
      </c>
      <c r="I10" s="18">
        <v>140893</v>
      </c>
      <c r="J10" s="18">
        <v>140892</v>
      </c>
      <c r="K10" s="36">
        <v>160810</v>
      </c>
      <c r="L10" s="36">
        <f>160810+8000</f>
        <v>168810</v>
      </c>
      <c r="M10" s="36">
        <f>N10-L10</f>
        <v>-8810</v>
      </c>
      <c r="N10" s="35">
        <v>160000</v>
      </c>
    </row>
    <row r="11" s="1" customFormat="1" ht="15" customHeight="1" spans="1:14">
      <c r="A11" s="18" t="s">
        <v>22</v>
      </c>
      <c r="B11" s="20">
        <v>1792</v>
      </c>
      <c r="C11" s="20"/>
      <c r="D11" s="19">
        <v>900</v>
      </c>
      <c r="E11" s="19">
        <v>900</v>
      </c>
      <c r="F11" s="19"/>
      <c r="G11" s="19">
        <v>900</v>
      </c>
      <c r="H11" s="18" t="s">
        <v>23</v>
      </c>
      <c r="I11" s="18">
        <v>13676</v>
      </c>
      <c r="J11" s="18">
        <v>13666</v>
      </c>
      <c r="K11" s="36">
        <v>26814</v>
      </c>
      <c r="L11" s="36">
        <v>26814</v>
      </c>
      <c r="M11" s="36">
        <f>N11-L11</f>
        <v>-12814</v>
      </c>
      <c r="N11" s="35">
        <v>14000</v>
      </c>
    </row>
    <row r="12" s="1" customFormat="1" ht="15" customHeight="1" spans="1:14">
      <c r="A12" s="18" t="s">
        <v>24</v>
      </c>
      <c r="B12" s="20">
        <v>8555</v>
      </c>
      <c r="C12" s="20"/>
      <c r="D12" s="19">
        <v>10100</v>
      </c>
      <c r="E12" s="19">
        <v>10100</v>
      </c>
      <c r="F12" s="19"/>
      <c r="G12" s="19">
        <v>10100</v>
      </c>
      <c r="H12" s="18" t="s">
        <v>25</v>
      </c>
      <c r="I12" s="18">
        <v>13231</v>
      </c>
      <c r="J12" s="18">
        <v>12144</v>
      </c>
      <c r="K12" s="36">
        <v>12272</v>
      </c>
      <c r="L12" s="36">
        <v>12272</v>
      </c>
      <c r="M12" s="36">
        <f>N12-L12</f>
        <v>1513</v>
      </c>
      <c r="N12" s="35">
        <v>13785</v>
      </c>
    </row>
    <row r="13" s="1" customFormat="1" ht="15" customHeight="1" spans="1:14">
      <c r="A13" s="18" t="s">
        <v>26</v>
      </c>
      <c r="B13" s="20">
        <v>11519</v>
      </c>
      <c r="C13" s="20"/>
      <c r="D13" s="19">
        <v>10800</v>
      </c>
      <c r="E13" s="19">
        <v>10800</v>
      </c>
      <c r="F13" s="19"/>
      <c r="G13" s="19">
        <v>10800</v>
      </c>
      <c r="H13" s="18" t="s">
        <v>27</v>
      </c>
      <c r="I13" s="18">
        <v>115844</v>
      </c>
      <c r="J13" s="18">
        <v>106603</v>
      </c>
      <c r="K13" s="36">
        <v>118752</v>
      </c>
      <c r="L13" s="36">
        <v>118752</v>
      </c>
      <c r="M13" s="36">
        <f>N13-L13</f>
        <v>-5277</v>
      </c>
      <c r="N13" s="35">
        <v>113475</v>
      </c>
    </row>
    <row r="14" s="1" customFormat="1" ht="15" customHeight="1" spans="1:14">
      <c r="A14" s="18" t="s">
        <v>28</v>
      </c>
      <c r="B14" s="20">
        <v>3345</v>
      </c>
      <c r="C14" s="20"/>
      <c r="D14" s="19">
        <v>3400</v>
      </c>
      <c r="E14" s="19">
        <v>3400</v>
      </c>
      <c r="F14" s="19"/>
      <c r="G14" s="19">
        <v>3400</v>
      </c>
      <c r="H14" s="18" t="s">
        <v>29</v>
      </c>
      <c r="I14" s="18">
        <v>85852</v>
      </c>
      <c r="J14" s="18">
        <v>83407</v>
      </c>
      <c r="K14" s="37">
        <v>78642</v>
      </c>
      <c r="L14" s="37">
        <v>78642</v>
      </c>
      <c r="M14" s="36">
        <f>N14-L14</f>
        <v>5282</v>
      </c>
      <c r="N14" s="35">
        <v>83924</v>
      </c>
    </row>
    <row r="15" s="1" customFormat="1" ht="15" customHeight="1" spans="1:14">
      <c r="A15" s="18" t="s">
        <v>30</v>
      </c>
      <c r="B15" s="20">
        <v>16273</v>
      </c>
      <c r="C15" s="20"/>
      <c r="D15" s="19">
        <v>15500</v>
      </c>
      <c r="E15" s="19">
        <v>15500</v>
      </c>
      <c r="F15" s="19"/>
      <c r="G15" s="19">
        <v>15500</v>
      </c>
      <c r="H15" s="18" t="s">
        <v>31</v>
      </c>
      <c r="I15" s="18">
        <v>21834</v>
      </c>
      <c r="J15" s="18">
        <v>19810</v>
      </c>
      <c r="K15" s="37">
        <v>30279</v>
      </c>
      <c r="L15" s="37">
        <v>30279</v>
      </c>
      <c r="M15" s="36">
        <f>N15-L15</f>
        <v>-9801</v>
      </c>
      <c r="N15" s="35">
        <v>20478</v>
      </c>
    </row>
    <row r="16" s="1" customFormat="1" ht="15" customHeight="1" spans="1:14">
      <c r="A16" s="18" t="s">
        <v>32</v>
      </c>
      <c r="B16" s="20">
        <v>18455</v>
      </c>
      <c r="C16" s="20"/>
      <c r="D16" s="19">
        <v>18000</v>
      </c>
      <c r="E16" s="19">
        <v>18000</v>
      </c>
      <c r="F16" s="19"/>
      <c r="G16" s="19">
        <v>18000</v>
      </c>
      <c r="H16" s="18" t="s">
        <v>33</v>
      </c>
      <c r="I16" s="18">
        <v>111481</v>
      </c>
      <c r="J16" s="18">
        <v>107906</v>
      </c>
      <c r="K16" s="37">
        <v>140992</v>
      </c>
      <c r="L16" s="37">
        <f>140992+10400</f>
        <v>151392</v>
      </c>
      <c r="M16" s="36">
        <f>N16-L16</f>
        <v>-9589</v>
      </c>
      <c r="N16" s="35">
        <v>141803</v>
      </c>
    </row>
    <row r="17" s="1" customFormat="1" ht="15" customHeight="1" spans="1:14">
      <c r="A17" s="18" t="s">
        <v>34</v>
      </c>
      <c r="B17" s="20">
        <v>8094</v>
      </c>
      <c r="C17" s="20"/>
      <c r="D17" s="19">
        <v>8200</v>
      </c>
      <c r="E17" s="19">
        <v>8200</v>
      </c>
      <c r="F17" s="19"/>
      <c r="G17" s="19">
        <v>8200</v>
      </c>
      <c r="H17" s="18" t="s">
        <v>35</v>
      </c>
      <c r="I17" s="18">
        <v>81344</v>
      </c>
      <c r="J17" s="18">
        <v>60857</v>
      </c>
      <c r="K17" s="37">
        <v>114971</v>
      </c>
      <c r="L17" s="37">
        <v>114971</v>
      </c>
      <c r="M17" s="36">
        <f>N17-L17</f>
        <v>-20205</v>
      </c>
      <c r="N17" s="35">
        <v>94766</v>
      </c>
    </row>
    <row r="18" s="1" customFormat="1" ht="15" customHeight="1" spans="1:14">
      <c r="A18" s="18" t="s">
        <v>36</v>
      </c>
      <c r="B18" s="20">
        <v>20719</v>
      </c>
      <c r="C18" s="20"/>
      <c r="D18" s="19">
        <v>28300</v>
      </c>
      <c r="E18" s="19">
        <v>28300</v>
      </c>
      <c r="F18" s="19"/>
      <c r="G18" s="19">
        <v>28300</v>
      </c>
      <c r="H18" s="18" t="s">
        <v>37</v>
      </c>
      <c r="I18" s="18">
        <v>38690</v>
      </c>
      <c r="J18" s="18">
        <v>34124</v>
      </c>
      <c r="K18" s="37">
        <v>31578</v>
      </c>
      <c r="L18" s="37">
        <f>31578+10000</f>
        <v>41578</v>
      </c>
      <c r="M18" s="36">
        <f>N18-L18</f>
        <v>-929</v>
      </c>
      <c r="N18" s="35">
        <v>40649</v>
      </c>
    </row>
    <row r="19" s="1" customFormat="1" ht="15" customHeight="1" spans="1:14">
      <c r="A19" s="18" t="s">
        <v>38</v>
      </c>
      <c r="B19" s="20">
        <v>257</v>
      </c>
      <c r="C19" s="20"/>
      <c r="D19" s="19">
        <v>300</v>
      </c>
      <c r="E19" s="19">
        <v>300</v>
      </c>
      <c r="F19" s="19"/>
      <c r="G19" s="19">
        <v>300</v>
      </c>
      <c r="H19" s="18" t="s">
        <v>39</v>
      </c>
      <c r="I19" s="18">
        <v>7277</v>
      </c>
      <c r="J19" s="18">
        <v>7257</v>
      </c>
      <c r="K19" s="37">
        <v>14080</v>
      </c>
      <c r="L19" s="37">
        <v>14080</v>
      </c>
      <c r="M19" s="36"/>
      <c r="N19" s="35">
        <v>14080</v>
      </c>
    </row>
    <row r="20" s="1" customFormat="1" ht="15" customHeight="1" spans="1:14">
      <c r="A20" s="21" t="s">
        <v>40</v>
      </c>
      <c r="B20" s="20">
        <v>14</v>
      </c>
      <c r="C20" s="20"/>
      <c r="D20" s="19"/>
      <c r="E20" s="19"/>
      <c r="F20" s="19"/>
      <c r="G20" s="19"/>
      <c r="H20" s="18" t="s">
        <v>41</v>
      </c>
      <c r="I20" s="18">
        <v>1842</v>
      </c>
      <c r="J20" s="18">
        <v>1842</v>
      </c>
      <c r="K20" s="37">
        <v>1468</v>
      </c>
      <c r="L20" s="37">
        <v>1468</v>
      </c>
      <c r="M20" s="36">
        <f>N20-L20</f>
        <v>532</v>
      </c>
      <c r="N20" s="35">
        <v>2000</v>
      </c>
    </row>
    <row r="21" s="1" customFormat="1" ht="15" customHeight="1" spans="1:14">
      <c r="A21" s="22" t="s">
        <v>42</v>
      </c>
      <c r="B21" s="22">
        <f>SUM(B22:B26)</f>
        <v>266399</v>
      </c>
      <c r="C21" s="22"/>
      <c r="D21" s="19">
        <f>SUM(D22:D26)</f>
        <v>265000</v>
      </c>
      <c r="E21" s="19">
        <v>265000</v>
      </c>
      <c r="F21" s="19"/>
      <c r="G21" s="19">
        <f>SUM(G22:G27)</f>
        <v>265000</v>
      </c>
      <c r="H21" s="18" t="s">
        <v>43</v>
      </c>
      <c r="I21" s="18">
        <v>1376</v>
      </c>
      <c r="J21" s="18">
        <v>1376</v>
      </c>
      <c r="K21" s="37">
        <v>2286</v>
      </c>
      <c r="L21" s="37">
        <v>2286</v>
      </c>
      <c r="M21" s="36">
        <f>N21-L21</f>
        <v>-786</v>
      </c>
      <c r="N21" s="35">
        <v>1500</v>
      </c>
    </row>
    <row r="22" s="1" customFormat="1" ht="15" customHeight="1" spans="1:14">
      <c r="A22" s="18" t="s">
        <v>44</v>
      </c>
      <c r="B22" s="18">
        <v>81641</v>
      </c>
      <c r="C22" s="18"/>
      <c r="D22" s="19">
        <v>83200</v>
      </c>
      <c r="E22" s="19">
        <v>83200</v>
      </c>
      <c r="F22" s="19"/>
      <c r="G22" s="19">
        <v>83200</v>
      </c>
      <c r="H22" s="18" t="s">
        <v>45</v>
      </c>
      <c r="I22" s="18">
        <v>500</v>
      </c>
      <c r="J22" s="18">
        <v>500</v>
      </c>
      <c r="K22" s="37">
        <v>500</v>
      </c>
      <c r="L22" s="37">
        <v>500</v>
      </c>
      <c r="M22" s="36"/>
      <c r="N22" s="35">
        <v>500</v>
      </c>
    </row>
    <row r="23" s="1" customFormat="1" ht="15" customHeight="1" spans="1:14">
      <c r="A23" s="18" t="s">
        <v>46</v>
      </c>
      <c r="B23" s="18">
        <v>53196</v>
      </c>
      <c r="C23" s="18"/>
      <c r="D23" s="19">
        <v>20000</v>
      </c>
      <c r="E23" s="19">
        <v>20000</v>
      </c>
      <c r="F23" s="19"/>
      <c r="G23" s="19">
        <v>20000</v>
      </c>
      <c r="H23" s="18" t="s">
        <v>47</v>
      </c>
      <c r="I23" s="18">
        <v>3479</v>
      </c>
      <c r="J23" s="18">
        <v>3479</v>
      </c>
      <c r="K23" s="37">
        <v>15198</v>
      </c>
      <c r="L23" s="37">
        <v>15198</v>
      </c>
      <c r="M23" s="36">
        <f>N23-L23</f>
        <v>-6198</v>
      </c>
      <c r="N23" s="35">
        <v>9000</v>
      </c>
    </row>
    <row r="24" s="1" customFormat="1" ht="15" customHeight="1" spans="1:14">
      <c r="A24" s="18" t="s">
        <v>48</v>
      </c>
      <c r="B24" s="18">
        <v>4437</v>
      </c>
      <c r="C24" s="18"/>
      <c r="D24" s="19">
        <v>6000</v>
      </c>
      <c r="E24" s="19">
        <v>6000</v>
      </c>
      <c r="F24" s="19"/>
      <c r="G24" s="19">
        <v>6000</v>
      </c>
      <c r="H24" s="18" t="s">
        <v>49</v>
      </c>
      <c r="I24" s="18">
        <v>12913</v>
      </c>
      <c r="J24" s="18">
        <v>11564</v>
      </c>
      <c r="K24" s="37">
        <v>19201</v>
      </c>
      <c r="L24" s="37">
        <v>19201</v>
      </c>
      <c r="M24" s="36">
        <f>N24-L24</f>
        <v>-7056</v>
      </c>
      <c r="N24" s="35">
        <v>12145</v>
      </c>
    </row>
    <row r="25" s="1" customFormat="1" ht="15" customHeight="1" spans="1:14">
      <c r="A25" s="18" t="s">
        <v>50</v>
      </c>
      <c r="B25" s="18">
        <v>123721</v>
      </c>
      <c r="C25" s="18"/>
      <c r="D25" s="19">
        <v>149800</v>
      </c>
      <c r="E25" s="19">
        <v>149800</v>
      </c>
      <c r="F25" s="19"/>
      <c r="G25" s="19">
        <v>149800</v>
      </c>
      <c r="H25" s="18" t="s">
        <v>51</v>
      </c>
      <c r="I25" s="18">
        <v>597</v>
      </c>
      <c r="J25" s="18">
        <v>597</v>
      </c>
      <c r="K25" s="37">
        <v>900</v>
      </c>
      <c r="L25" s="37">
        <v>900</v>
      </c>
      <c r="M25" s="36">
        <f>N25-L25</f>
        <v>-300</v>
      </c>
      <c r="N25" s="35">
        <v>600</v>
      </c>
    </row>
    <row r="26" s="1" customFormat="1" ht="15" customHeight="1" spans="1:14">
      <c r="A26" s="18" t="s">
        <v>52</v>
      </c>
      <c r="B26" s="18">
        <v>3404</v>
      </c>
      <c r="C26" s="18"/>
      <c r="D26" s="19">
        <v>6000</v>
      </c>
      <c r="E26" s="19">
        <v>6000</v>
      </c>
      <c r="F26" s="19"/>
      <c r="G26" s="19">
        <v>6000</v>
      </c>
      <c r="H26" s="18" t="s">
        <v>53</v>
      </c>
      <c r="I26" s="18">
        <v>7499</v>
      </c>
      <c r="J26" s="18">
        <v>7135</v>
      </c>
      <c r="K26" s="37">
        <v>13616</v>
      </c>
      <c r="L26" s="37">
        <v>13616</v>
      </c>
      <c r="M26" s="36">
        <f>N26-L26</f>
        <v>-6338</v>
      </c>
      <c r="N26" s="35">
        <v>7278</v>
      </c>
    </row>
    <row r="27" s="1" customFormat="1" ht="15" customHeight="1" spans="1:14">
      <c r="A27" s="23"/>
      <c r="B27" s="23"/>
      <c r="C27" s="23"/>
      <c r="D27" s="15"/>
      <c r="E27" s="15"/>
      <c r="F27" s="15"/>
      <c r="G27" s="15"/>
      <c r="H27" s="18" t="s">
        <v>54</v>
      </c>
      <c r="I27" s="18"/>
      <c r="J27" s="18"/>
      <c r="K27" s="37">
        <v>15000</v>
      </c>
      <c r="L27" s="37">
        <v>15000</v>
      </c>
      <c r="M27" s="36"/>
      <c r="N27" s="35">
        <v>15000</v>
      </c>
    </row>
    <row r="28" s="1" customFormat="1" ht="15" customHeight="1" spans="1:14">
      <c r="A28" s="16" t="s">
        <v>55</v>
      </c>
      <c r="B28" s="17">
        <f>SUM(B29:B34)</f>
        <v>596252</v>
      </c>
      <c r="C28" s="17"/>
      <c r="D28" s="15">
        <f>SUM(D29:D33)</f>
        <v>626657</v>
      </c>
      <c r="E28" s="15">
        <f>SUM(E29:E34)</f>
        <v>655057</v>
      </c>
      <c r="F28" s="15">
        <f>SUM(F29:F34)</f>
        <v>-40381</v>
      </c>
      <c r="G28" s="15">
        <f>SUM(G29:G34)</f>
        <v>614676</v>
      </c>
      <c r="H28" s="18" t="s">
        <v>56</v>
      </c>
      <c r="I28" s="18"/>
      <c r="J28" s="18"/>
      <c r="K28" s="35">
        <v>1122</v>
      </c>
      <c r="L28" s="35">
        <v>1122</v>
      </c>
      <c r="M28" s="36">
        <f>N28-L28</f>
        <v>-622</v>
      </c>
      <c r="N28" s="35">
        <v>500</v>
      </c>
    </row>
    <row r="29" s="1" customFormat="1" ht="15" customHeight="1" spans="1:14">
      <c r="A29" s="18" t="s">
        <v>57</v>
      </c>
      <c r="B29" s="18">
        <v>269994</v>
      </c>
      <c r="C29" s="18"/>
      <c r="D29" s="24">
        <v>201570</v>
      </c>
      <c r="E29" s="24">
        <v>201570</v>
      </c>
      <c r="F29" s="24">
        <f>G29-E29</f>
        <v>67903</v>
      </c>
      <c r="G29" s="24">
        <v>269473</v>
      </c>
      <c r="H29" s="18" t="s">
        <v>58</v>
      </c>
      <c r="I29" s="18">
        <v>18309</v>
      </c>
      <c r="J29" s="18">
        <v>18309</v>
      </c>
      <c r="K29" s="37">
        <v>20000</v>
      </c>
      <c r="L29" s="37">
        <v>20000</v>
      </c>
      <c r="M29" s="36"/>
      <c r="N29" s="35">
        <v>20000</v>
      </c>
    </row>
    <row r="30" s="1" customFormat="1" ht="15" customHeight="1" spans="1:14">
      <c r="A30" s="18" t="s">
        <v>59</v>
      </c>
      <c r="B30" s="18"/>
      <c r="C30" s="18"/>
      <c r="D30" s="20"/>
      <c r="E30" s="20"/>
      <c r="F30" s="24"/>
      <c r="G30" s="20"/>
      <c r="H30" s="18" t="s">
        <v>60</v>
      </c>
      <c r="I30" s="18">
        <v>4</v>
      </c>
      <c r="J30" s="18">
        <v>4</v>
      </c>
      <c r="K30" s="37"/>
      <c r="L30" s="37"/>
      <c r="M30" s="36"/>
      <c r="N30" s="35"/>
    </row>
    <row r="31" s="1" customFormat="1" ht="15" customHeight="1" spans="1:14">
      <c r="A31" s="18" t="s">
        <v>61</v>
      </c>
      <c r="B31" s="18">
        <v>23300</v>
      </c>
      <c r="C31" s="18"/>
      <c r="D31" s="19">
        <v>35343</v>
      </c>
      <c r="E31" s="19">
        <v>35343</v>
      </c>
      <c r="F31" s="24"/>
      <c r="G31" s="19">
        <v>35343</v>
      </c>
      <c r="H31" s="16" t="s">
        <v>62</v>
      </c>
      <c r="I31" s="17">
        <f>SUM(I32:I36)</f>
        <v>181953</v>
      </c>
      <c r="J31" s="17">
        <f>SUM(J32:J36)</f>
        <v>247892</v>
      </c>
      <c r="K31" s="37">
        <f>K32+K33</f>
        <v>71120</v>
      </c>
      <c r="L31" s="37">
        <f>SUM(L32:L36)</f>
        <v>71120</v>
      </c>
      <c r="M31" s="37">
        <f>SUM(M32:M36)</f>
        <v>71716</v>
      </c>
      <c r="N31" s="35">
        <f>SUM(N32:N36)</f>
        <v>142836</v>
      </c>
    </row>
    <row r="32" s="1" customFormat="1" ht="15" customHeight="1" spans="1:14">
      <c r="A32" s="18" t="s">
        <v>63</v>
      </c>
      <c r="B32" s="18">
        <v>180972</v>
      </c>
      <c r="C32" s="18"/>
      <c r="D32" s="24">
        <v>333000</v>
      </c>
      <c r="E32" s="24">
        <v>333000</v>
      </c>
      <c r="F32" s="24">
        <f>G32-E32</f>
        <v>-180000</v>
      </c>
      <c r="G32" s="24">
        <v>153000</v>
      </c>
      <c r="H32" s="18" t="s">
        <v>64</v>
      </c>
      <c r="I32" s="38">
        <v>33029</v>
      </c>
      <c r="J32" s="38">
        <v>33029</v>
      </c>
      <c r="K32" s="37">
        <v>32310</v>
      </c>
      <c r="L32" s="37">
        <v>32310</v>
      </c>
      <c r="M32" s="37"/>
      <c r="N32" s="35">
        <v>32310</v>
      </c>
    </row>
    <row r="33" s="1" customFormat="1" ht="15" customHeight="1" spans="1:14">
      <c r="A33" s="18" t="s">
        <v>65</v>
      </c>
      <c r="B33" s="18">
        <v>50686</v>
      </c>
      <c r="C33" s="18"/>
      <c r="D33" s="24">
        <v>56744</v>
      </c>
      <c r="E33" s="24">
        <v>56744</v>
      </c>
      <c r="F33" s="24"/>
      <c r="G33" s="24">
        <v>56744</v>
      </c>
      <c r="H33" s="18" t="s">
        <v>66</v>
      </c>
      <c r="I33" s="38"/>
      <c r="J33" s="38">
        <v>65939</v>
      </c>
      <c r="K33" s="37">
        <v>38810</v>
      </c>
      <c r="L33" s="37">
        <v>38810</v>
      </c>
      <c r="M33" s="37"/>
      <c r="N33" s="35">
        <v>38810</v>
      </c>
    </row>
    <row r="34" s="1" customFormat="1" ht="15" customHeight="1" spans="1:14">
      <c r="A34" s="25" t="s">
        <v>67</v>
      </c>
      <c r="B34" s="26">
        <v>71300</v>
      </c>
      <c r="C34" s="26"/>
      <c r="D34" s="27"/>
      <c r="E34" s="27">
        <f>E35+E36</f>
        <v>28400</v>
      </c>
      <c r="F34" s="24">
        <f>G34-E34</f>
        <v>71716</v>
      </c>
      <c r="G34" s="27">
        <f>G35+G36</f>
        <v>100116</v>
      </c>
      <c r="H34" s="28" t="s">
        <v>68</v>
      </c>
      <c r="I34" s="39">
        <v>56780</v>
      </c>
      <c r="J34" s="39">
        <v>56780</v>
      </c>
      <c r="K34" s="40"/>
      <c r="L34" s="40"/>
      <c r="M34" s="37"/>
      <c r="N34" s="35"/>
    </row>
    <row r="35" s="1" customFormat="1" ht="15" customHeight="1" spans="1:14">
      <c r="A35" s="25" t="s">
        <v>69</v>
      </c>
      <c r="B35" s="25"/>
      <c r="C35" s="25"/>
      <c r="D35" s="27"/>
      <c r="E35" s="27">
        <v>28400</v>
      </c>
      <c r="F35" s="24"/>
      <c r="G35" s="27">
        <v>28400</v>
      </c>
      <c r="H35" s="28" t="s">
        <v>70</v>
      </c>
      <c r="I35" s="39">
        <v>35305</v>
      </c>
      <c r="J35" s="39">
        <v>35305</v>
      </c>
      <c r="K35" s="40"/>
      <c r="L35" s="40"/>
      <c r="M35" s="37"/>
      <c r="N35" s="35"/>
    </row>
    <row r="36" s="1" customFormat="1" ht="15" customHeight="1" spans="1:14">
      <c r="A36" s="25" t="s">
        <v>71</v>
      </c>
      <c r="B36" s="25"/>
      <c r="C36" s="25"/>
      <c r="D36" s="27"/>
      <c r="E36" s="27"/>
      <c r="F36" s="24">
        <f>G36-E36</f>
        <v>71716</v>
      </c>
      <c r="G36" s="27">
        <f>29016+42700</f>
        <v>71716</v>
      </c>
      <c r="H36" s="28" t="s">
        <v>72</v>
      </c>
      <c r="I36" s="39">
        <v>56839</v>
      </c>
      <c r="J36" s="39">
        <v>56839</v>
      </c>
      <c r="K36" s="40"/>
      <c r="L36" s="40"/>
      <c r="M36" s="37">
        <f>N36-L36</f>
        <v>71716</v>
      </c>
      <c r="N36" s="35">
        <v>71716</v>
      </c>
    </row>
    <row r="37" s="1" customFormat="1" spans="4:14">
      <c r="D37" s="2"/>
      <c r="E37" s="2"/>
      <c r="F37" s="2"/>
      <c r="G37" s="2"/>
      <c r="H37" s="29"/>
      <c r="I37" s="29"/>
      <c r="J37" s="29"/>
      <c r="K37" s="41"/>
      <c r="L37" s="42"/>
      <c r="M37" s="42"/>
      <c r="N37" s="42"/>
    </row>
    <row r="38" s="1" customFormat="1" spans="4:14">
      <c r="D38" s="2"/>
      <c r="E38" s="2"/>
      <c r="F38" s="2"/>
      <c r="G38" s="2"/>
      <c r="H38" s="30"/>
      <c r="I38" s="30"/>
      <c r="J38" s="30"/>
      <c r="K38" s="41"/>
      <c r="L38" s="42"/>
      <c r="M38" s="42"/>
      <c r="N38" s="42"/>
    </row>
    <row r="39" s="1" customFormat="1" spans="4:14">
      <c r="D39" s="2"/>
      <c r="E39" s="2"/>
      <c r="F39" s="2"/>
      <c r="G39" s="2"/>
      <c r="H39" s="30"/>
      <c r="I39" s="30"/>
      <c r="J39" s="30"/>
      <c r="K39" s="41"/>
      <c r="L39" s="42"/>
      <c r="M39" s="42"/>
      <c r="N39" s="42"/>
    </row>
    <row r="40" s="1" customFormat="1" spans="4:14">
      <c r="D40" s="2"/>
      <c r="E40" s="2"/>
      <c r="F40" s="2"/>
      <c r="G40" s="2"/>
      <c r="H40" s="31"/>
      <c r="I40" s="31"/>
      <c r="J40" s="31"/>
      <c r="K40" s="43"/>
      <c r="L40" s="3"/>
      <c r="M40" s="3"/>
      <c r="N40" s="3"/>
    </row>
    <row r="41" s="1" customFormat="1" spans="4:14">
      <c r="D41" s="2"/>
      <c r="E41" s="2"/>
      <c r="F41" s="2"/>
      <c r="G41" s="2"/>
      <c r="H41" s="31"/>
      <c r="I41" s="31"/>
      <c r="J41" s="31"/>
      <c r="K41" s="43"/>
      <c r="L41" s="3"/>
      <c r="M41" s="3"/>
      <c r="N41" s="3"/>
    </row>
  </sheetData>
  <mergeCells count="5">
    <mergeCell ref="A1:N1"/>
    <mergeCell ref="A2:N2"/>
    <mergeCell ref="K3:N3"/>
    <mergeCell ref="B4:C4"/>
    <mergeCell ref="I4:J4"/>
  </mergeCells>
  <pageMargins left="0.751388888888889" right="0.751388888888889" top="0.409027777777778" bottom="0.40902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四十四</cp:lastModifiedBy>
  <dcterms:created xsi:type="dcterms:W3CDTF">2024-01-12T08:51:09Z</dcterms:created>
  <dcterms:modified xsi:type="dcterms:W3CDTF">2024-01-12T08:51:35Z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FDCF927724F3453B956F98DBCB54DA5D_11</vt:lpwstr>
  </property>
  <property fmtid="{D5CDD505-2E9C-101B-9397-08002B2CF9AE}" pid="3" name="KSOProductBuildVer">
    <vt:lpwstr>2052-12.1.0.16120</vt:lpwstr>
  </property>
</Properties>
</file>