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基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<sst xmlns="http://schemas.openxmlformats.org/spreadsheetml/2006/main" count="37" uniqueCount="32">
  <si>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附件2</t>
  </si>
  <si>
    <t xml:space="preserve">2023年区级政府性基金预算收支预算表 </t>
  </si>
  <si>
    <t>单位：万元</t>
  </si>
  <si>
    <t>收        入</t>
  </si>
  <si>
    <t>年初预算数</t>
  </si>
  <si>
    <t>调整预算数</t>
  </si>
  <si>
    <t>调整数</t>
  </si>
  <si>
    <t>调整后预算数</t>
  </si>
  <si>
    <t>支        出</t>
  </si>
  <si>
    <t>总  计</t>
  </si>
  <si>
    <t>本级收入合计</t>
  </si>
  <si>
    <t>本级支出合计</t>
  </si>
  <si>
    <t>一、国有土地收益基金收入</t>
  </si>
  <si>
    <t>一、社会保障和就业支出</t>
  </si>
  <si>
    <t>二、农业土地开发资金收入</t>
  </si>
  <si>
    <t>二、城乡社区支出</t>
  </si>
  <si>
    <t>三、国有土地使用权出让收入</t>
  </si>
  <si>
    <t>三、农林水支出</t>
  </si>
  <si>
    <t>四、城市基础设施配套费收入</t>
  </si>
  <si>
    <t>四、其他支出</t>
  </si>
  <si>
    <t>五、污水处理费收入</t>
  </si>
  <si>
    <t>五、债务付息支出</t>
  </si>
  <si>
    <t>转移性收入合计</t>
  </si>
  <si>
    <t>一、上级补助收入</t>
  </si>
  <si>
    <t>二、上年结转</t>
  </si>
  <si>
    <t>转移性支出合计</t>
  </si>
  <si>
    <t>三、债务转贷收入</t>
  </si>
  <si>
    <t>一、上解上级支出</t>
  </si>
  <si>
    <t>1.新增专项债券</t>
  </si>
  <si>
    <t>二、调出资金</t>
  </si>
  <si>
    <t>2.再融资债券</t>
  </si>
  <si>
    <t>三、债务还本支出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</si>
</sst>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0_ "/>
  </numFmts>
  <fonts count="25">
    <font>
      <sz val="11"/>
      <color theme="1"/>
      <name val="宋体"/>
      <charset val="134"/>
      <scheme val="minor"/>
    </font>
    <font>
      <sz val="12"/>
      <name val="方正仿宋_GBK"/>
      <family val="4"/>
      <charset val="134"/>
    </font>
    <font>
      <sz val="12"/>
      <color indexed="8"/>
      <name val="方正黑体_GBK"/>
      <family val="4"/>
      <charset val="134"/>
    </font>
    <font>
      <sz val="12"/>
      <color indexed="8"/>
      <name val="方正仿宋_GBK"/>
      <family val="4"/>
      <charset val="134"/>
    </font>
    <font>
      <sz val="18"/>
      <color indexed="8"/>
      <name val="方正小标宋_GBK"/>
      <family val="4"/>
      <charset val="134"/>
    </font>
    <font>
      <sz val="12"/>
      <name val="方正黑体_GBK"/>
      <family val="4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/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/>
    </xf>
    <xf numFmtId="0" fontId="2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left" vertical="center"/>
    </xf>
    <xf numFmtId="0" fontId="4" fillId="0" borderId="0" xfId="50" applyFont="1" applyFill="1" applyAlignment="1">
      <alignment horizontal="center" vertical="center"/>
    </xf>
    <xf numFmtId="0" fontId="3" fillId="0" borderId="0" xfId="50" applyFont="1" applyFill="1" applyBorder="1" applyAlignment="1">
      <alignment horizontal="center" vertical="center"/>
    </xf>
    <xf numFmtId="178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 applyProtection="1">
      <alignment horizontal="left" vertical="center" indent="1"/>
    </xf>
    <xf numFmtId="178" fontId="1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vertical="center"/>
    </xf>
    <xf numFmtId="178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3" fillId="2" borderId="1" xfId="5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indent="2"/>
    </xf>
    <xf numFmtId="177" fontId="1" fillId="0" borderId="1" xfId="0" applyNumberFormat="1" applyFont="1" applyFill="1" applyBorder="1" applyAlignment="1">
      <alignment horizontal="left" vertical="center" indent="1"/>
    </xf>
    <xf numFmtId="176" fontId="1" fillId="0" borderId="1" xfId="0" applyNumberFormat="1" applyFont="1" applyFill="1" applyBorder="1" applyAlignment="1"/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8" fontId="1" fillId="2" borderId="1" xfId="0" applyNumberFormat="1" applyFont="1" applyFill="1" applyBorder="1" applyAlignment="1" applyProtection="1">
      <alignment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1" fillId="2" borderId="1" xfId="0" applyNumberFormat="1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" xfId="49"/>
    <cellStyle name="常规 2" xfId="50"/>
    <cellStyle name="常规 2 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D21" sqref="D21"/>
    </sheetView>
  </sheetViews>
  <sheetFormatPr defaultColWidth="9" defaultRowHeight="20.1" customHeight="1"/>
  <cols>
    <col min="1" max="1" width="31.75" style="2" customWidth="1"/>
    <col min="2" max="2" width="10.875" style="3" customWidth="1"/>
    <col min="3" max="5" width="10" style="3" customWidth="1"/>
    <col min="6" max="6" width="26.625" style="4" customWidth="1"/>
    <col min="7" max="7" width="10.875" style="5" customWidth="1"/>
    <col min="8" max="9" width="10" style="5" customWidth="1"/>
    <col min="10" max="10" width="10" style="1" customWidth="1"/>
    <col min="11" max="11" width="9" style="1"/>
    <col min="12" max="12" width="9.125" style="1"/>
    <col min="13" max="16384" width="9" style="1"/>
  </cols>
  <sheetData>
    <row r="1" s="1" customFormat="1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9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customHeight="1" spans="1:10">
      <c r="A3" s="9"/>
      <c r="B3" s="9"/>
      <c r="C3" s="9"/>
      <c r="D3" s="9"/>
      <c r="E3" s="9"/>
      <c r="F3" s="9"/>
      <c r="G3" s="10"/>
      <c r="H3" s="10"/>
      <c r="I3" s="10"/>
      <c r="J3" s="1" t="s">
        <v>2</v>
      </c>
    </row>
    <row r="4" s="1" customFormat="1" ht="31.5" spans="1:10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1" t="s">
        <v>8</v>
      </c>
      <c r="G4" s="12" t="s">
        <v>4</v>
      </c>
      <c r="H4" s="13" t="s">
        <v>5</v>
      </c>
      <c r="I4" s="13" t="s">
        <v>6</v>
      </c>
      <c r="J4" s="14" t="s">
        <v>7</v>
      </c>
    </row>
    <row r="5" s="1" customFormat="1" ht="24" customHeight="1" spans="1:10">
      <c r="A5" s="15" t="s">
        <v>9</v>
      </c>
      <c r="B5" s="16">
        <f>B6+B12</f>
        <v>788094</v>
      </c>
      <c r="C5" s="16">
        <f>C6+C12</f>
        <v>967994</v>
      </c>
      <c r="D5" s="17">
        <f>D6+D12</f>
        <v>181796</v>
      </c>
      <c r="E5" s="16">
        <f>E6+E12</f>
        <v>1149790</v>
      </c>
      <c r="F5" s="15" t="s">
        <v>9</v>
      </c>
      <c r="G5" s="18">
        <f>G6+G14</f>
        <v>788094</v>
      </c>
      <c r="H5" s="18">
        <f>H6+H14</f>
        <v>967994</v>
      </c>
      <c r="I5" s="33">
        <f>I6+I14</f>
        <v>181796</v>
      </c>
      <c r="J5" s="34">
        <f>J6+J14</f>
        <v>1149790</v>
      </c>
    </row>
    <row r="6" s="1" customFormat="1" ht="24" customHeight="1" spans="1:10">
      <c r="A6" s="19" t="s">
        <v>10</v>
      </c>
      <c r="B6" s="16">
        <f>SUM(B7:B11)</f>
        <v>740000</v>
      </c>
      <c r="C6" s="16">
        <f>SUM(C7:C11)</f>
        <v>740000</v>
      </c>
      <c r="D6" s="20">
        <f>SUM(D7:D11)</f>
        <v>-40000</v>
      </c>
      <c r="E6" s="16">
        <f>SUM(E7:E11)</f>
        <v>700000</v>
      </c>
      <c r="F6" s="21" t="s">
        <v>11</v>
      </c>
      <c r="G6" s="18">
        <f>SUM(G7:G11)</f>
        <v>426094</v>
      </c>
      <c r="H6" s="18">
        <f>SUM(H7:H11)</f>
        <v>605994</v>
      </c>
      <c r="I6" s="33">
        <f>SUM(I7:I11)</f>
        <v>357796</v>
      </c>
      <c r="J6" s="34">
        <f>SUM(J7:J11)</f>
        <v>963790</v>
      </c>
    </row>
    <row r="7" s="1" customFormat="1" customHeight="1" spans="1:10">
      <c r="A7" s="22" t="s">
        <v>12</v>
      </c>
      <c r="B7" s="23">
        <v>15000</v>
      </c>
      <c r="C7" s="23">
        <v>15000</v>
      </c>
      <c r="D7" s="23"/>
      <c r="E7" s="23">
        <v>15000</v>
      </c>
      <c r="F7" s="22" t="s">
        <v>13</v>
      </c>
      <c r="G7" s="24">
        <v>1245</v>
      </c>
      <c r="H7" s="24">
        <v>1245</v>
      </c>
      <c r="I7" s="35">
        <f>J7-H7</f>
        <v>519</v>
      </c>
      <c r="J7" s="26">
        <f>1245+519</f>
        <v>1764</v>
      </c>
    </row>
    <row r="8" s="1" customFormat="1" customHeight="1" spans="1:10">
      <c r="A8" s="22" t="s">
        <v>14</v>
      </c>
      <c r="B8" s="23">
        <v>500</v>
      </c>
      <c r="C8" s="23">
        <v>500</v>
      </c>
      <c r="D8" s="23"/>
      <c r="E8" s="23">
        <v>500</v>
      </c>
      <c r="F8" s="22" t="s">
        <v>15</v>
      </c>
      <c r="G8" s="24">
        <v>348399</v>
      </c>
      <c r="H8" s="25">
        <f>348399+116900</f>
        <v>465299</v>
      </c>
      <c r="I8" s="36">
        <f>J8-H8</f>
        <v>181672</v>
      </c>
      <c r="J8" s="26">
        <f>465299+150000+1672+30000</f>
        <v>646971</v>
      </c>
    </row>
    <row r="9" s="1" customFormat="1" customHeight="1" spans="1:10">
      <c r="A9" s="22" t="s">
        <v>16</v>
      </c>
      <c r="B9" s="23">
        <v>714000</v>
      </c>
      <c r="C9" s="23">
        <v>714000</v>
      </c>
      <c r="D9" s="23">
        <f>E9-C9</f>
        <v>-40000</v>
      </c>
      <c r="E9" s="23">
        <f>714000-40000</f>
        <v>674000</v>
      </c>
      <c r="F9" s="22" t="s">
        <v>17</v>
      </c>
      <c r="G9" s="24">
        <v>829</v>
      </c>
      <c r="H9" s="25">
        <f>829+63000</f>
        <v>63829</v>
      </c>
      <c r="I9" s="36">
        <f>J9-H9</f>
        <v>1433</v>
      </c>
      <c r="J9" s="26">
        <f>63829+1433</f>
        <v>65262</v>
      </c>
    </row>
    <row r="10" s="1" customFormat="1" customHeight="1" spans="1:10">
      <c r="A10" s="22" t="s">
        <v>18</v>
      </c>
      <c r="B10" s="23">
        <v>10000</v>
      </c>
      <c r="C10" s="23">
        <v>10000</v>
      </c>
      <c r="D10" s="23"/>
      <c r="E10" s="23">
        <v>10000</v>
      </c>
      <c r="F10" s="22" t="s">
        <v>19</v>
      </c>
      <c r="G10" s="24">
        <v>45621</v>
      </c>
      <c r="H10" s="25">
        <v>45621</v>
      </c>
      <c r="I10" s="36">
        <f>J10-H10</f>
        <v>174172</v>
      </c>
      <c r="J10" s="26">
        <f>45621+173300+872</f>
        <v>219793</v>
      </c>
    </row>
    <row r="11" s="1" customFormat="1" customHeight="1" spans="1:10">
      <c r="A11" s="22" t="s">
        <v>20</v>
      </c>
      <c r="B11" s="23">
        <v>500</v>
      </c>
      <c r="C11" s="23">
        <v>500</v>
      </c>
      <c r="D11" s="23"/>
      <c r="E11" s="23">
        <v>500</v>
      </c>
      <c r="F11" s="22" t="s">
        <v>21</v>
      </c>
      <c r="G11" s="24">
        <v>30000</v>
      </c>
      <c r="H11" s="25">
        <v>30000</v>
      </c>
      <c r="I11" s="36"/>
      <c r="J11" s="26">
        <v>30000</v>
      </c>
    </row>
    <row r="12" s="1" customFormat="1" customHeight="1" spans="1:10">
      <c r="A12" s="19" t="s">
        <v>22</v>
      </c>
      <c r="B12" s="16">
        <f>SUM(B13:B14)</f>
        <v>48094</v>
      </c>
      <c r="C12" s="16">
        <f>C13+C14+C15</f>
        <v>227994</v>
      </c>
      <c r="D12" s="16">
        <f>SUM(D13:D15)</f>
        <v>221796</v>
      </c>
      <c r="E12" s="16">
        <f>E13+E14+E15</f>
        <v>449790</v>
      </c>
      <c r="F12" s="26"/>
      <c r="G12" s="26"/>
      <c r="H12" s="26"/>
      <c r="I12" s="26"/>
      <c r="J12" s="26"/>
    </row>
    <row r="13" s="1" customFormat="1" customHeight="1" spans="1:10">
      <c r="A13" s="22" t="s">
        <v>23</v>
      </c>
      <c r="B13" s="16">
        <v>4897</v>
      </c>
      <c r="C13" s="16">
        <v>4897</v>
      </c>
      <c r="D13" s="16">
        <f>E13-C13</f>
        <v>4496</v>
      </c>
      <c r="E13" s="16">
        <v>9393</v>
      </c>
      <c r="F13" s="26"/>
      <c r="G13" s="26"/>
      <c r="H13" s="26"/>
      <c r="I13" s="26"/>
      <c r="J13" s="26"/>
    </row>
    <row r="14" s="1" customFormat="1" customHeight="1" spans="1:10">
      <c r="A14" s="27" t="s">
        <v>24</v>
      </c>
      <c r="B14" s="16">
        <v>43197</v>
      </c>
      <c r="C14" s="16">
        <v>43197</v>
      </c>
      <c r="D14" s="16"/>
      <c r="E14" s="16">
        <v>43197</v>
      </c>
      <c r="F14" s="19" t="s">
        <v>25</v>
      </c>
      <c r="G14" s="18">
        <f>SUM(G15:G16)</f>
        <v>362000</v>
      </c>
      <c r="H14" s="18">
        <f>SUM(H15:H16)</f>
        <v>362000</v>
      </c>
      <c r="I14" s="37">
        <f>SUM(I15:I17)</f>
        <v>-176000</v>
      </c>
      <c r="J14" s="26">
        <f>SUM(J15:J17)</f>
        <v>186000</v>
      </c>
    </row>
    <row r="15" customHeight="1" spans="1:10">
      <c r="A15" s="28" t="s">
        <v>26</v>
      </c>
      <c r="B15" s="29"/>
      <c r="C15" s="29">
        <f>C16+C17</f>
        <v>179900</v>
      </c>
      <c r="D15" s="16">
        <f>E15-C15</f>
        <v>217300</v>
      </c>
      <c r="E15" s="29">
        <f>E16+E17</f>
        <v>397200</v>
      </c>
      <c r="F15" s="22" t="s">
        <v>27</v>
      </c>
      <c r="G15" s="18">
        <v>30000</v>
      </c>
      <c r="H15" s="18">
        <v>30000</v>
      </c>
      <c r="I15" s="37"/>
      <c r="J15" s="26">
        <v>30000</v>
      </c>
    </row>
    <row r="16" customHeight="1" spans="1:10">
      <c r="A16" s="30" t="s">
        <v>28</v>
      </c>
      <c r="B16" s="29"/>
      <c r="C16" s="29">
        <v>179900</v>
      </c>
      <c r="D16" s="16">
        <f>E16-C16</f>
        <v>173300</v>
      </c>
      <c r="E16" s="29">
        <f>179900+173300</f>
        <v>353200</v>
      </c>
      <c r="F16" s="22" t="s">
        <v>29</v>
      </c>
      <c r="G16" s="18">
        <v>332000</v>
      </c>
      <c r="H16" s="18">
        <v>332000</v>
      </c>
      <c r="I16" s="37">
        <f>J16-H16</f>
        <v>-220000</v>
      </c>
      <c r="J16" s="26">
        <v>112000</v>
      </c>
    </row>
    <row r="17" customHeight="1" spans="1:10">
      <c r="A17" s="30" t="s">
        <v>30</v>
      </c>
      <c r="B17" s="29"/>
      <c r="C17" s="29"/>
      <c r="D17" s="16">
        <f>E17-C17</f>
        <v>44000</v>
      </c>
      <c r="E17" s="29">
        <v>44000</v>
      </c>
      <c r="F17" s="31" t="s">
        <v>31</v>
      </c>
      <c r="G17" s="32"/>
      <c r="H17" s="32"/>
      <c r="I17" s="37">
        <f>J17-H17</f>
        <v>44000</v>
      </c>
      <c r="J17" s="26">
        <v>44000</v>
      </c>
    </row>
  </sheetData>
  <mergeCells count="2">
    <mergeCell ref="A2:J2"/>
    <mergeCell ref="A3:F3"/>
  </mergeCells>
  <pageMargins left="0.554861111111111" right="0.554861111111111" top="1" bottom="1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四十四</cp:lastModifiedBy>
  <dcterms:created xsi:type="dcterms:W3CDTF">2024-01-12T08:48:18Z</dcterms:created>
  <dcterms:modified xsi:type="dcterms:W3CDTF">2024-01-12T08:49:24Z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0211C777AC174513B11265AB2EEFB75F_11</vt:lpwstr>
  </property>
  <property fmtid="{D5CDD505-2E9C-101B-9397-08002B2CF9AE}" pid="3" name="KSOProductBuildVer">
    <vt:lpwstr>2052-12.1.0.16120</vt:lpwstr>
  </property>
</Properties>
</file>