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eamsoft\DSOA\temp\"/>
    </mc:Choice>
  </mc:AlternateContent>
  <bookViews>
    <workbookView xWindow="0" yWindow="0" windowWidth="28800" windowHeight="12300" tabRatio="863" firstSheet="2" activeTab="2"/>
  </bookViews>
  <sheets>
    <sheet name="提前下达2017年市级林业专项转移支付（第一批）安排表错误" sheetId="1" state="hidden" r:id="rId1"/>
    <sheet name="草稿" sheetId="2" state="hidden" r:id="rId2"/>
    <sheet name="附件2" sheetId="3" r:id="rId3"/>
    <sheet name="附件2-6（自然保护区） " sheetId="37" state="hidden" r:id="rId4"/>
    <sheet name="附件2-6（湿地）" sheetId="38" state="hidden" r:id="rId5"/>
    <sheet name="（不打印）6个未脱贫区县增幅测算表 (2)" sheetId="40" state="hidden" r:id="rId6"/>
    <sheet name="附件2-11（贷款贴息） " sheetId="32" state="hidden" r:id="rId7"/>
  </sheets>
  <definedNames>
    <definedName name="_xlnm._FilterDatabase" localSheetId="2" hidden="1">附件2!$C$3:$C$47</definedName>
    <definedName name="_xlnm.Print_Area" localSheetId="5">'（不打印）6个未脱贫区县增幅测算表 (2)'!$A$1:$W$62</definedName>
    <definedName name="_xlnm.Print_Area" localSheetId="6">'附件2-11（贷款贴息） '!$A$1:$G$45</definedName>
    <definedName name="_xlnm.Print_Area" localSheetId="3">'附件2-6（自然保护区） '!$A$1:$G$50</definedName>
    <definedName name="_xlnm.Print_Titles" localSheetId="2">附件2!$4:$5</definedName>
    <definedName name="_xlnm.Print_Titles" localSheetId="6">'附件2-11（贷款贴息） '!$4:$5</definedName>
    <definedName name="_xlnm.Print_Titles" localSheetId="3">'附件2-6（自然保护区） '!$4:$5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32" l="1"/>
  <c r="E6" i="32"/>
  <c r="D6" i="32"/>
  <c r="C6" i="32"/>
  <c r="O62" i="40"/>
  <c r="J62" i="40"/>
  <c r="D62" i="40"/>
  <c r="O61" i="40"/>
  <c r="J61" i="40"/>
  <c r="D61" i="40"/>
  <c r="J60" i="40"/>
  <c r="O60" i="40" s="1"/>
  <c r="D60" i="40"/>
  <c r="J59" i="40"/>
  <c r="O59" i="40" s="1"/>
  <c r="D59" i="40"/>
  <c r="J58" i="40"/>
  <c r="D58" i="40"/>
  <c r="O57" i="40"/>
  <c r="J57" i="40"/>
  <c r="O56" i="40"/>
  <c r="J56" i="40"/>
  <c r="D56" i="40"/>
  <c r="J55" i="40"/>
  <c r="J54" i="40"/>
  <c r="J53" i="40"/>
  <c r="J52" i="40"/>
  <c r="J51" i="40"/>
  <c r="J50" i="40"/>
  <c r="J49" i="40"/>
  <c r="D49" i="40"/>
  <c r="O49" i="40" s="1"/>
  <c r="J48" i="40"/>
  <c r="D48" i="40"/>
  <c r="J47" i="40"/>
  <c r="D47" i="40"/>
  <c r="O47" i="40" s="1"/>
  <c r="J46" i="40"/>
  <c r="D46" i="40"/>
  <c r="O46" i="40" s="1"/>
  <c r="J45" i="40"/>
  <c r="J44" i="40"/>
  <c r="O44" i="40" s="1"/>
  <c r="D44" i="40"/>
  <c r="C44" i="40" s="1"/>
  <c r="R43" i="40"/>
  <c r="J43" i="40"/>
  <c r="I43" i="40"/>
  <c r="S43" i="40" s="1"/>
  <c r="D43" i="40"/>
  <c r="C43" i="40"/>
  <c r="O43" i="40" s="1"/>
  <c r="J42" i="40"/>
  <c r="I42" i="40" s="1"/>
  <c r="D42" i="40"/>
  <c r="C42" i="40" s="1"/>
  <c r="R42" i="40" s="1"/>
  <c r="J41" i="40"/>
  <c r="I41" i="40" s="1"/>
  <c r="D41" i="40"/>
  <c r="C41" i="40" s="1"/>
  <c r="J40" i="40"/>
  <c r="I40" i="40" s="1"/>
  <c r="O40" i="40" s="1"/>
  <c r="D40" i="40"/>
  <c r="C40" i="40" s="1"/>
  <c r="J39" i="40"/>
  <c r="I39" i="40" s="1"/>
  <c r="O39" i="40" s="1"/>
  <c r="D39" i="40"/>
  <c r="C39" i="40"/>
  <c r="J38" i="40"/>
  <c r="I38" i="40"/>
  <c r="S38" i="40" s="1"/>
  <c r="D38" i="40"/>
  <c r="C38" i="40" s="1"/>
  <c r="R38" i="40" s="1"/>
  <c r="J37" i="40"/>
  <c r="I37" i="40"/>
  <c r="O37" i="40" s="1"/>
  <c r="D37" i="40"/>
  <c r="C37" i="40" s="1"/>
  <c r="J36" i="40"/>
  <c r="I36" i="40" s="1"/>
  <c r="O36" i="40" s="1"/>
  <c r="D36" i="40"/>
  <c r="C36" i="40" s="1"/>
  <c r="J35" i="40"/>
  <c r="I35" i="40" s="1"/>
  <c r="O35" i="40" s="1"/>
  <c r="D35" i="40"/>
  <c r="C35" i="40" s="1"/>
  <c r="J34" i="40"/>
  <c r="I34" i="40" s="1"/>
  <c r="D34" i="40"/>
  <c r="C34" i="40" s="1"/>
  <c r="J33" i="40"/>
  <c r="I33" i="40" s="1"/>
  <c r="O33" i="40" s="1"/>
  <c r="D33" i="40"/>
  <c r="C33" i="40"/>
  <c r="J32" i="40"/>
  <c r="I32" i="40" s="1"/>
  <c r="O32" i="40" s="1"/>
  <c r="D32" i="40"/>
  <c r="C32" i="40"/>
  <c r="J31" i="40"/>
  <c r="I31" i="40"/>
  <c r="D31" i="40"/>
  <c r="C31" i="40"/>
  <c r="O31" i="40" s="1"/>
  <c r="J30" i="40"/>
  <c r="I30" i="40" s="1"/>
  <c r="D30" i="40"/>
  <c r="C30" i="40" s="1"/>
  <c r="R30" i="40" s="1"/>
  <c r="J29" i="40"/>
  <c r="I29" i="40" s="1"/>
  <c r="O29" i="40" s="1"/>
  <c r="D29" i="40"/>
  <c r="C29" i="40" s="1"/>
  <c r="J28" i="40"/>
  <c r="I28" i="40" s="1"/>
  <c r="D28" i="40"/>
  <c r="C28" i="40" s="1"/>
  <c r="J27" i="40"/>
  <c r="I27" i="40" s="1"/>
  <c r="O27" i="40" s="1"/>
  <c r="D27" i="40"/>
  <c r="C27" i="40"/>
  <c r="J26" i="40"/>
  <c r="I26" i="40" s="1"/>
  <c r="O26" i="40" s="1"/>
  <c r="D26" i="40"/>
  <c r="C26" i="40"/>
  <c r="J25" i="40"/>
  <c r="I25" i="40"/>
  <c r="D25" i="40"/>
  <c r="C25" i="40"/>
  <c r="O25" i="40" s="1"/>
  <c r="J24" i="40"/>
  <c r="I24" i="40"/>
  <c r="O24" i="40" s="1"/>
  <c r="D24" i="40"/>
  <c r="C24" i="40" s="1"/>
  <c r="J23" i="40"/>
  <c r="I23" i="40"/>
  <c r="D23" i="40"/>
  <c r="C23" i="40" s="1"/>
  <c r="J22" i="40"/>
  <c r="I22" i="40" s="1"/>
  <c r="O22" i="40" s="1"/>
  <c r="D22" i="40"/>
  <c r="C22" i="40" s="1"/>
  <c r="J21" i="40"/>
  <c r="I21" i="40" s="1"/>
  <c r="D21" i="40"/>
  <c r="C21" i="40" s="1"/>
  <c r="J20" i="40"/>
  <c r="I20" i="40" s="1"/>
  <c r="O20" i="40" s="1"/>
  <c r="D20" i="40"/>
  <c r="C20" i="40" s="1"/>
  <c r="J19" i="40"/>
  <c r="I19" i="40" s="1"/>
  <c r="O19" i="40" s="1"/>
  <c r="D19" i="40"/>
  <c r="C19" i="40"/>
  <c r="J18" i="40"/>
  <c r="I18" i="40" s="1"/>
  <c r="O18" i="40" s="1"/>
  <c r="D18" i="40"/>
  <c r="C18" i="40"/>
  <c r="J17" i="40"/>
  <c r="I17" i="40"/>
  <c r="D17" i="40"/>
  <c r="C17" i="40"/>
  <c r="O17" i="40" s="1"/>
  <c r="J16" i="40"/>
  <c r="I16" i="40"/>
  <c r="O16" i="40" s="1"/>
  <c r="D16" i="40"/>
  <c r="C16" i="40" s="1"/>
  <c r="J15" i="40"/>
  <c r="I15" i="40"/>
  <c r="O15" i="40" s="1"/>
  <c r="D15" i="40"/>
  <c r="C15" i="40" s="1"/>
  <c r="J14" i="40"/>
  <c r="I14" i="40" s="1"/>
  <c r="D14" i="40"/>
  <c r="C14" i="40" s="1"/>
  <c r="J13" i="40"/>
  <c r="I13" i="40" s="1"/>
  <c r="O13" i="40" s="1"/>
  <c r="D13" i="40"/>
  <c r="C13" i="40" s="1"/>
  <c r="J12" i="40"/>
  <c r="I12" i="40" s="1"/>
  <c r="D12" i="40"/>
  <c r="C12" i="40" s="1"/>
  <c r="J11" i="40"/>
  <c r="I11" i="40" s="1"/>
  <c r="O11" i="40" s="1"/>
  <c r="D11" i="40"/>
  <c r="C11" i="40"/>
  <c r="J10" i="40"/>
  <c r="J6" i="40" s="1"/>
  <c r="I6" i="40" s="1"/>
  <c r="D10" i="40"/>
  <c r="C10" i="40"/>
  <c r="J9" i="40"/>
  <c r="I9" i="40"/>
  <c r="D9" i="40"/>
  <c r="C9" i="40"/>
  <c r="O9" i="40" s="1"/>
  <c r="J8" i="40"/>
  <c r="I8" i="40"/>
  <c r="O8" i="40" s="1"/>
  <c r="D8" i="40"/>
  <c r="C8" i="40" s="1"/>
  <c r="J7" i="40"/>
  <c r="I7" i="40"/>
  <c r="D7" i="40"/>
  <c r="C7" i="40" s="1"/>
  <c r="N6" i="40"/>
  <c r="M6" i="40"/>
  <c r="L6" i="40"/>
  <c r="K6" i="40"/>
  <c r="D5" i="38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7" i="2" s="1"/>
  <c r="C9" i="2"/>
  <c r="C8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C23" i="1"/>
  <c r="AP19" i="1"/>
  <c r="AO19" i="1"/>
  <c r="AN19" i="1"/>
  <c r="AM19" i="1"/>
  <c r="AL19" i="1"/>
  <c r="AK19" i="1"/>
  <c r="AK6" i="1" s="1"/>
  <c r="AJ19" i="1"/>
  <c r="AI19" i="1"/>
  <c r="AH19" i="1"/>
  <c r="AG19" i="1"/>
  <c r="AF19" i="1"/>
  <c r="AE19" i="1"/>
  <c r="AD19" i="1"/>
  <c r="AC19" i="1"/>
  <c r="AC6" i="1" s="1"/>
  <c r="AB19" i="1"/>
  <c r="AA19" i="1"/>
  <c r="Z19" i="1"/>
  <c r="Y19" i="1"/>
  <c r="X19" i="1"/>
  <c r="W19" i="1"/>
  <c r="V19" i="1"/>
  <c r="U19" i="1"/>
  <c r="U6" i="1" s="1"/>
  <c r="T19" i="1"/>
  <c r="S19" i="1"/>
  <c r="R19" i="1"/>
  <c r="Q19" i="1"/>
  <c r="P19" i="1"/>
  <c r="O19" i="1"/>
  <c r="N19" i="1"/>
  <c r="M19" i="1"/>
  <c r="M6" i="1" s="1"/>
  <c r="L19" i="1"/>
  <c r="K19" i="1"/>
  <c r="J19" i="1"/>
  <c r="I19" i="1"/>
  <c r="H19" i="1"/>
  <c r="G19" i="1"/>
  <c r="F19" i="1"/>
  <c r="C19" i="1"/>
  <c r="AP14" i="1"/>
  <c r="AO14" i="1"/>
  <c r="AN14" i="1"/>
  <c r="AM14" i="1"/>
  <c r="AL14" i="1"/>
  <c r="AK14" i="1"/>
  <c r="AJ14" i="1"/>
  <c r="AI14" i="1"/>
  <c r="AI6" i="1" s="1"/>
  <c r="AH14" i="1"/>
  <c r="AG14" i="1"/>
  <c r="AF14" i="1"/>
  <c r="AE14" i="1"/>
  <c r="AD14" i="1"/>
  <c r="AC14" i="1"/>
  <c r="AB14" i="1"/>
  <c r="AA14" i="1"/>
  <c r="AA6" i="1" s="1"/>
  <c r="Z14" i="1"/>
  <c r="Y14" i="1"/>
  <c r="X14" i="1"/>
  <c r="W14" i="1"/>
  <c r="V14" i="1"/>
  <c r="U14" i="1"/>
  <c r="T14" i="1"/>
  <c r="S14" i="1"/>
  <c r="S6" i="1" s="1"/>
  <c r="R14" i="1"/>
  <c r="Q14" i="1"/>
  <c r="P14" i="1"/>
  <c r="O14" i="1"/>
  <c r="N14" i="1"/>
  <c r="M14" i="1"/>
  <c r="L14" i="1"/>
  <c r="K14" i="1"/>
  <c r="K6" i="1" s="1"/>
  <c r="J14" i="1"/>
  <c r="I14" i="1"/>
  <c r="H14" i="1"/>
  <c r="G14" i="1"/>
  <c r="F14" i="1"/>
  <c r="C14" i="1"/>
  <c r="AP7" i="1"/>
  <c r="AO7" i="1"/>
  <c r="AO6" i="1" s="1"/>
  <c r="AN7" i="1"/>
  <c r="AN6" i="1" s="1"/>
  <c r="AM7" i="1"/>
  <c r="AL7" i="1"/>
  <c r="AK7" i="1"/>
  <c r="AJ7" i="1"/>
  <c r="AJ6" i="1" s="1"/>
  <c r="AI7" i="1"/>
  <c r="AH7" i="1"/>
  <c r="AG7" i="1"/>
  <c r="AG6" i="1" s="1"/>
  <c r="AF7" i="1"/>
  <c r="AF6" i="1" s="1"/>
  <c r="AE7" i="1"/>
  <c r="AD7" i="1"/>
  <c r="AC7" i="1"/>
  <c r="AB7" i="1"/>
  <c r="AB6" i="1" s="1"/>
  <c r="AA7" i="1"/>
  <c r="Z7" i="1"/>
  <c r="Y7" i="1"/>
  <c r="Y6" i="1" s="1"/>
  <c r="X7" i="1"/>
  <c r="X6" i="1" s="1"/>
  <c r="W7" i="1"/>
  <c r="V7" i="1"/>
  <c r="U7" i="1"/>
  <c r="T7" i="1"/>
  <c r="T6" i="1" s="1"/>
  <c r="S7" i="1"/>
  <c r="R7" i="1"/>
  <c r="Q7" i="1"/>
  <c r="Q6" i="1" s="1"/>
  <c r="P7" i="1"/>
  <c r="P6" i="1" s="1"/>
  <c r="O7" i="1"/>
  <c r="N7" i="1"/>
  <c r="M7" i="1"/>
  <c r="L7" i="1"/>
  <c r="L6" i="1" s="1"/>
  <c r="K7" i="1"/>
  <c r="J7" i="1"/>
  <c r="I7" i="1"/>
  <c r="I6" i="1" s="1"/>
  <c r="H7" i="1"/>
  <c r="H6" i="1" s="1"/>
  <c r="G7" i="1"/>
  <c r="F7" i="1"/>
  <c r="C7" i="1"/>
  <c r="AP6" i="1"/>
  <c r="AM6" i="1"/>
  <c r="AL6" i="1"/>
  <c r="AH6" i="1"/>
  <c r="AE6" i="1"/>
  <c r="AD6" i="1"/>
  <c r="Z6" i="1"/>
  <c r="W6" i="1"/>
  <c r="V6" i="1"/>
  <c r="R6" i="1"/>
  <c r="O6" i="1"/>
  <c r="N6" i="1"/>
  <c r="J6" i="1"/>
  <c r="G6" i="1"/>
  <c r="F6" i="1"/>
  <c r="O14" i="40" l="1"/>
  <c r="O23" i="40"/>
  <c r="O28" i="40"/>
  <c r="O34" i="40"/>
  <c r="O41" i="40"/>
  <c r="R6" i="40"/>
  <c r="O42" i="40"/>
  <c r="S42" i="40"/>
  <c r="O7" i="40"/>
  <c r="O12" i="40"/>
  <c r="O21" i="40"/>
  <c r="S30" i="40"/>
  <c r="S6" i="40" s="1"/>
  <c r="O30" i="40"/>
  <c r="I10" i="40"/>
  <c r="O10" i="40" s="1"/>
  <c r="O38" i="40"/>
  <c r="D6" i="40"/>
  <c r="C6" i="40" s="1"/>
  <c r="O6" i="40" s="1"/>
  <c r="V6" i="40" s="1"/>
  <c r="I44" i="40"/>
  <c r="U6" i="40" l="1"/>
  <c r="T6" i="40"/>
</calcChain>
</file>

<file path=xl/sharedStrings.xml><?xml version="1.0" encoding="utf-8"?>
<sst xmlns="http://schemas.openxmlformats.org/spreadsheetml/2006/main" count="496" uniqueCount="357">
  <si>
    <t>附件</t>
  </si>
  <si>
    <t>提前下达2017年市级林业专项转移支付（第一批）安排表</t>
  </si>
  <si>
    <t>单位：万元</t>
  </si>
  <si>
    <t>序号</t>
  </si>
  <si>
    <t>项目编码及名称</t>
  </si>
  <si>
    <t>合计</t>
  </si>
  <si>
    <t>各区县下达情况</t>
  </si>
  <si>
    <t>功能科目</t>
  </si>
  <si>
    <t>经济科目</t>
  </si>
  <si>
    <t>901 渝中区</t>
  </si>
  <si>
    <t>902 江北区</t>
  </si>
  <si>
    <t>903 沙坪坝区</t>
  </si>
  <si>
    <t>904 九龙坡区</t>
  </si>
  <si>
    <t>905 大渡口区</t>
  </si>
  <si>
    <t>906 南岸区</t>
  </si>
  <si>
    <t>907 北碚区</t>
  </si>
  <si>
    <t>908 巴南区</t>
  </si>
  <si>
    <t>909 渝北区</t>
  </si>
  <si>
    <t>911 涪陵区</t>
  </si>
  <si>
    <t>912 长寿区</t>
  </si>
  <si>
    <t>913 万盛经开区</t>
  </si>
  <si>
    <t>915 江津区</t>
  </si>
  <si>
    <t>916 合川区</t>
  </si>
  <si>
    <t>917 永川区</t>
  </si>
  <si>
    <t>918 南川区</t>
  </si>
  <si>
    <t>919 綦江区</t>
  </si>
  <si>
    <t>920 潼南区</t>
  </si>
  <si>
    <t>921 铜梁区</t>
  </si>
  <si>
    <t>922 大足区</t>
  </si>
  <si>
    <t>923 荣昌区</t>
  </si>
  <si>
    <t>924 璧山区</t>
  </si>
  <si>
    <t>925 万州区</t>
  </si>
  <si>
    <t>926 梁平县</t>
  </si>
  <si>
    <t>927 城口县</t>
  </si>
  <si>
    <t>928 丰都县</t>
  </si>
  <si>
    <t>929 垫江县</t>
  </si>
  <si>
    <t>930 忠县</t>
  </si>
  <si>
    <t>931 开州区</t>
  </si>
  <si>
    <t>932 云阳县</t>
  </si>
  <si>
    <t>933 奉节县</t>
  </si>
  <si>
    <t>934 巫山县</t>
  </si>
  <si>
    <t>935 巫溪县</t>
  </si>
  <si>
    <t>936 黔江区</t>
  </si>
  <si>
    <t>937 武隆县</t>
  </si>
  <si>
    <t>938 石柱县</t>
  </si>
  <si>
    <t>939 彭水县</t>
  </si>
  <si>
    <t>940 酉阳县</t>
  </si>
  <si>
    <t>941 秀山县</t>
  </si>
  <si>
    <t>总计</t>
  </si>
  <si>
    <t xml:space="preserve"> S1550300006林业行业管理与服务专项资金</t>
  </si>
  <si>
    <t xml:space="preserve">    国有林场基础设施建设</t>
  </si>
  <si>
    <t xml:space="preserve">    野生动植物保护与自然保护区建设</t>
  </si>
  <si>
    <t xml:space="preserve">    绿色新村建设</t>
  </si>
  <si>
    <t xml:space="preserve">    林改综合试验示范区建设</t>
  </si>
  <si>
    <t xml:space="preserve">    林木良种繁育体系建设</t>
  </si>
  <si>
    <t xml:space="preserve">    科技兴林</t>
  </si>
  <si>
    <t xml:space="preserve"> S1550300007林业生态保护专项资金</t>
  </si>
  <si>
    <t xml:space="preserve">    林业有害生物防治</t>
  </si>
  <si>
    <t xml:space="preserve">    中央财政森林公安市级财政资金</t>
  </si>
  <si>
    <t xml:space="preserve">    森林防火</t>
  </si>
  <si>
    <t xml:space="preserve">    育林基金零征收标准后减收补助</t>
  </si>
  <si>
    <t xml:space="preserve"> S1550300008林业生态建设专项资金</t>
  </si>
  <si>
    <t xml:space="preserve">    林业生态建设（国有林场改革）</t>
  </si>
  <si>
    <t xml:space="preserve">    新一轮退耕还林工作经费</t>
  </si>
  <si>
    <t xml:space="preserve">    贫困户开展森林抚育</t>
  </si>
  <si>
    <t xml:space="preserve"> S1550300009现代林业产业发展专项资金</t>
  </si>
  <si>
    <t xml:space="preserve">    林业产业发展</t>
  </si>
  <si>
    <t xml:space="preserve">    林业专业合作社能力建设（农发）</t>
  </si>
  <si>
    <t xml:space="preserve">    木本油料发展专项</t>
  </si>
  <si>
    <t xml:space="preserve">    贫困户发展林下经济</t>
  </si>
  <si>
    <t>单位：</t>
  </si>
  <si>
    <t>万元</t>
  </si>
  <si>
    <t>区县</t>
  </si>
  <si>
    <t>S1550300006林业行业管理与服务专项资金</t>
  </si>
  <si>
    <t>S1550300007林业生态保护专项资金</t>
  </si>
  <si>
    <t>S1550300008林业生态建设专项资金</t>
  </si>
  <si>
    <t>S1550300009现代林业产业发展专项资金</t>
  </si>
  <si>
    <t>国有林场基础设施建设</t>
  </si>
  <si>
    <t>野生动植物保护与自然保护区建设</t>
  </si>
  <si>
    <t>绿色新村建设</t>
  </si>
  <si>
    <t>林改综合试验示范区建设</t>
  </si>
  <si>
    <t>林木良种繁育体系建设</t>
  </si>
  <si>
    <t>科技兴林</t>
  </si>
  <si>
    <t>林业有害生物防治</t>
  </si>
  <si>
    <t>中央财政森林公安市级财政资金</t>
  </si>
  <si>
    <t>标准化林业站</t>
  </si>
  <si>
    <t>森林防火</t>
  </si>
  <si>
    <t>育林基金零征收标准后减收补助</t>
  </si>
  <si>
    <t>林业生态建设（国有林场改革）</t>
  </si>
  <si>
    <t>上一轮退耕还林工作经费</t>
  </si>
  <si>
    <t>新一轮退耕还林工作经费</t>
  </si>
  <si>
    <t>生态文明建设专项（市发改委）</t>
  </si>
  <si>
    <t>贫困户开展森林抚育</t>
  </si>
  <si>
    <t>林业产业发展</t>
  </si>
  <si>
    <t>林业专业合作社能力建设</t>
  </si>
  <si>
    <t>木本油料发展专项</t>
  </si>
  <si>
    <t>贫困户发展林下经济</t>
  </si>
  <si>
    <r>
      <rPr>
        <sz val="11"/>
        <rFont val="宋体"/>
        <family val="3"/>
        <charset val="134"/>
      </rPr>
      <t>911 涪陵区</t>
    </r>
  </si>
  <si>
    <r>
      <rPr>
        <sz val="11"/>
        <rFont val="宋体"/>
        <family val="3"/>
        <charset val="134"/>
      </rPr>
      <t>912 长寿区</t>
    </r>
  </si>
  <si>
    <r>
      <rPr>
        <sz val="11"/>
        <rFont val="宋体"/>
        <family val="3"/>
        <charset val="134"/>
      </rPr>
      <t>913 万盛经开区</t>
    </r>
  </si>
  <si>
    <r>
      <rPr>
        <sz val="11"/>
        <rFont val="宋体"/>
        <family val="3"/>
        <charset val="134"/>
      </rPr>
      <t>915 江津区</t>
    </r>
  </si>
  <si>
    <r>
      <rPr>
        <sz val="11"/>
        <rFont val="宋体"/>
        <family val="3"/>
        <charset val="134"/>
      </rPr>
      <t>916 合川区</t>
    </r>
  </si>
  <si>
    <r>
      <rPr>
        <sz val="11"/>
        <rFont val="宋体"/>
        <family val="3"/>
        <charset val="134"/>
      </rPr>
      <t>917 永川区</t>
    </r>
  </si>
  <si>
    <r>
      <rPr>
        <sz val="11"/>
        <rFont val="宋体"/>
        <family val="3"/>
        <charset val="134"/>
      </rPr>
      <t>918 南川区</t>
    </r>
  </si>
  <si>
    <r>
      <rPr>
        <sz val="11"/>
        <rFont val="宋体"/>
        <family val="3"/>
        <charset val="134"/>
      </rPr>
      <t>919 綦江区</t>
    </r>
  </si>
  <si>
    <r>
      <rPr>
        <sz val="11"/>
        <rFont val="宋体"/>
        <family val="3"/>
        <charset val="134"/>
      </rPr>
      <t>921 铜梁区</t>
    </r>
  </si>
  <si>
    <r>
      <rPr>
        <sz val="11"/>
        <rFont val="宋体"/>
        <family val="3"/>
        <charset val="134"/>
      </rPr>
      <t>922 大足区</t>
    </r>
  </si>
  <si>
    <r>
      <rPr>
        <sz val="11"/>
        <rFont val="宋体"/>
        <family val="3"/>
        <charset val="134"/>
      </rPr>
      <t>924 璧山区</t>
    </r>
  </si>
  <si>
    <r>
      <rPr>
        <sz val="11"/>
        <rFont val="宋体"/>
        <family val="3"/>
        <charset val="134"/>
      </rPr>
      <t>925 万州区</t>
    </r>
  </si>
  <si>
    <r>
      <rPr>
        <sz val="11"/>
        <rFont val="宋体"/>
        <family val="3"/>
        <charset val="134"/>
      </rPr>
      <t>926 梁平县</t>
    </r>
  </si>
  <si>
    <r>
      <rPr>
        <sz val="11"/>
        <rFont val="宋体"/>
        <family val="3"/>
        <charset val="134"/>
      </rPr>
      <t>927 城口县</t>
    </r>
  </si>
  <si>
    <r>
      <rPr>
        <sz val="11"/>
        <rFont val="宋体"/>
        <family val="3"/>
        <charset val="134"/>
      </rPr>
      <t>928 丰都县</t>
    </r>
  </si>
  <si>
    <r>
      <rPr>
        <sz val="11"/>
        <rFont val="宋体"/>
        <family val="3"/>
        <charset val="134"/>
      </rPr>
      <t>929 垫江县</t>
    </r>
  </si>
  <si>
    <r>
      <rPr>
        <sz val="11"/>
        <rFont val="宋体"/>
        <family val="3"/>
        <charset val="134"/>
      </rPr>
      <t>930 忠县</t>
    </r>
  </si>
  <si>
    <r>
      <rPr>
        <sz val="11"/>
        <rFont val="宋体"/>
        <family val="3"/>
        <charset val="134"/>
      </rPr>
      <t>932 云阳县</t>
    </r>
  </si>
  <si>
    <r>
      <rPr>
        <sz val="11"/>
        <rFont val="宋体"/>
        <family val="3"/>
        <charset val="134"/>
      </rPr>
      <t>933 奉节县</t>
    </r>
  </si>
  <si>
    <r>
      <rPr>
        <sz val="11"/>
        <rFont val="宋体"/>
        <family val="3"/>
        <charset val="134"/>
      </rPr>
      <t>934 巫山县</t>
    </r>
  </si>
  <si>
    <r>
      <rPr>
        <sz val="11"/>
        <rFont val="宋体"/>
        <family val="3"/>
        <charset val="134"/>
      </rPr>
      <t>935 巫溪县</t>
    </r>
  </si>
  <si>
    <r>
      <rPr>
        <sz val="11"/>
        <rFont val="宋体"/>
        <family val="3"/>
        <charset val="134"/>
      </rPr>
      <t>936 黔江区</t>
    </r>
  </si>
  <si>
    <r>
      <rPr>
        <sz val="11"/>
        <rFont val="宋体"/>
        <family val="3"/>
        <charset val="134"/>
      </rPr>
      <t>937 武隆县</t>
    </r>
  </si>
  <si>
    <r>
      <rPr>
        <sz val="11"/>
        <rFont val="宋体"/>
        <family val="3"/>
        <charset val="134"/>
      </rPr>
      <t>938 石柱县</t>
    </r>
  </si>
  <si>
    <r>
      <rPr>
        <sz val="11"/>
        <rFont val="宋体"/>
        <family val="3"/>
        <charset val="134"/>
      </rPr>
      <t>939 彭水县</t>
    </r>
  </si>
  <si>
    <r>
      <rPr>
        <sz val="11"/>
        <rFont val="宋体"/>
        <family val="3"/>
        <charset val="134"/>
      </rPr>
      <t>940 酉阳县</t>
    </r>
  </si>
  <si>
    <r>
      <rPr>
        <sz val="11"/>
        <rFont val="宋体"/>
        <family val="3"/>
        <charset val="134"/>
      </rPr>
      <t>941 秀山县</t>
    </r>
  </si>
  <si>
    <t>其他林业支出2130299</t>
  </si>
  <si>
    <t>林业自然保护区2130210</t>
  </si>
  <si>
    <t>林业技术推广2130206</t>
  </si>
  <si>
    <t>林业防减减灾2130234</t>
  </si>
  <si>
    <t>林业执法与监督2130213</t>
  </si>
  <si>
    <t>林业防灾减灾2130234</t>
  </si>
  <si>
    <t>其他支出399</t>
  </si>
  <si>
    <t>其他退耕还林支出2110699</t>
  </si>
  <si>
    <t>森林培育2130205</t>
  </si>
  <si>
    <t>林业产业化2130221</t>
  </si>
  <si>
    <t>商品和服务支出302</t>
  </si>
  <si>
    <t>其他资本性支出310</t>
  </si>
  <si>
    <t>转移性支出305</t>
  </si>
  <si>
    <r>
      <rPr>
        <sz val="9"/>
        <rFont val="宋体"/>
        <family val="3"/>
        <charset val="134"/>
      </rPr>
      <t>基本建设支出3</t>
    </r>
    <r>
      <rPr>
        <sz val="9"/>
        <rFont val="宋体"/>
        <family val="3"/>
        <charset val="134"/>
      </rPr>
      <t>09</t>
    </r>
  </si>
  <si>
    <t>局领导：</t>
  </si>
  <si>
    <t>处领导：</t>
  </si>
  <si>
    <t>经办人：</t>
  </si>
  <si>
    <t>小计</t>
  </si>
  <si>
    <t>高新区</t>
  </si>
  <si>
    <t>重庆缙云山国家级自然保护区管理局</t>
  </si>
  <si>
    <t>单位：万亩、万元</t>
  </si>
  <si>
    <t>缙云山管理局</t>
  </si>
  <si>
    <t>市天保中心</t>
  </si>
  <si>
    <t>附件2-6</t>
  </si>
  <si>
    <t>提前下达2021年中央国家级自然保护区补助资金分配建议及测算表</t>
  </si>
  <si>
    <t>国家级自然保护区名称</t>
  </si>
  <si>
    <r>
      <rPr>
        <b/>
        <sz val="9"/>
        <rFont val="Times New Roman"/>
        <family val="1"/>
      </rPr>
      <t>2019</t>
    </r>
    <r>
      <rPr>
        <b/>
        <sz val="9"/>
        <rFont val="方正仿宋_GBK"/>
        <family val="4"/>
        <charset val="134"/>
      </rPr>
      <t>年补助金额</t>
    </r>
  </si>
  <si>
    <r>
      <rPr>
        <b/>
        <sz val="9"/>
        <rFont val="Times New Roman"/>
        <family val="1"/>
      </rPr>
      <t>2020</t>
    </r>
    <r>
      <rPr>
        <b/>
        <sz val="9"/>
        <rFont val="方正仿宋_GBK"/>
        <family val="4"/>
        <charset val="134"/>
      </rPr>
      <t>年建议补助金额</t>
    </r>
  </si>
  <si>
    <r>
      <rPr>
        <b/>
        <sz val="9"/>
        <rFont val="Times New Roman"/>
        <family val="1"/>
      </rPr>
      <t>2021</t>
    </r>
    <r>
      <rPr>
        <b/>
        <sz val="9"/>
        <rFont val="方正仿宋_GBK"/>
        <family val="4"/>
        <charset val="134"/>
      </rPr>
      <t>年建议补助金额</t>
    </r>
  </si>
  <si>
    <t>备注</t>
  </si>
  <si>
    <r>
      <rPr>
        <sz val="9"/>
        <rFont val="Times New Roman"/>
        <family val="1"/>
      </rPr>
      <t>902</t>
    </r>
    <r>
      <rPr>
        <sz val="9"/>
        <rFont val="方正仿宋_GBK"/>
        <family val="4"/>
        <charset val="134"/>
      </rPr>
      <t>江北区</t>
    </r>
  </si>
  <si>
    <r>
      <rPr>
        <sz val="9"/>
        <rFont val="Times New Roman"/>
        <family val="1"/>
      </rPr>
      <t>903</t>
    </r>
    <r>
      <rPr>
        <sz val="9"/>
        <rFont val="方正仿宋_GBK"/>
        <family val="4"/>
        <charset val="134"/>
      </rPr>
      <t>沙坪坝区</t>
    </r>
  </si>
  <si>
    <r>
      <rPr>
        <sz val="9"/>
        <rFont val="Times New Roman"/>
        <family val="1"/>
      </rPr>
      <t>904</t>
    </r>
    <r>
      <rPr>
        <sz val="9"/>
        <rFont val="方正仿宋_GBK"/>
        <family val="4"/>
        <charset val="134"/>
      </rPr>
      <t>九龙坡区</t>
    </r>
  </si>
  <si>
    <r>
      <rPr>
        <sz val="9"/>
        <rFont val="Times New Roman"/>
        <family val="1"/>
      </rPr>
      <t>905</t>
    </r>
    <r>
      <rPr>
        <sz val="9"/>
        <rFont val="方正仿宋_GBK"/>
        <family val="4"/>
        <charset val="134"/>
      </rPr>
      <t>大渡口区</t>
    </r>
  </si>
  <si>
    <r>
      <rPr>
        <sz val="9"/>
        <rFont val="Times New Roman"/>
        <family val="1"/>
      </rPr>
      <t>906</t>
    </r>
    <r>
      <rPr>
        <sz val="9"/>
        <rFont val="方正仿宋_GBK"/>
        <family val="4"/>
        <charset val="134"/>
      </rPr>
      <t>南岸区</t>
    </r>
  </si>
  <si>
    <r>
      <rPr>
        <sz val="9"/>
        <rFont val="Times New Roman"/>
        <family val="1"/>
      </rPr>
      <t>907</t>
    </r>
    <r>
      <rPr>
        <sz val="9"/>
        <rFont val="方正仿宋_GBK"/>
        <family val="4"/>
        <charset val="134"/>
      </rPr>
      <t>北碚区</t>
    </r>
  </si>
  <si>
    <r>
      <rPr>
        <sz val="9"/>
        <rFont val="Times New Roman"/>
        <family val="1"/>
      </rPr>
      <t>908</t>
    </r>
    <r>
      <rPr>
        <sz val="9"/>
        <rFont val="方正仿宋_GBK"/>
        <family val="4"/>
        <charset val="134"/>
      </rPr>
      <t>巴南区</t>
    </r>
  </si>
  <si>
    <r>
      <rPr>
        <sz val="9"/>
        <rFont val="Times New Roman"/>
        <family val="1"/>
      </rPr>
      <t>909</t>
    </r>
    <r>
      <rPr>
        <sz val="9"/>
        <rFont val="方正仿宋_GBK"/>
        <family val="4"/>
        <charset val="134"/>
      </rPr>
      <t>渝北区</t>
    </r>
  </si>
  <si>
    <r>
      <rPr>
        <sz val="9"/>
        <rFont val="Times New Roman"/>
        <family val="1"/>
      </rPr>
      <t>911</t>
    </r>
    <r>
      <rPr>
        <sz val="9"/>
        <rFont val="方正仿宋_GBK"/>
        <family val="4"/>
        <charset val="134"/>
      </rPr>
      <t>涪陵区</t>
    </r>
  </si>
  <si>
    <r>
      <rPr>
        <sz val="9"/>
        <rFont val="Times New Roman"/>
        <family val="1"/>
      </rPr>
      <t>912</t>
    </r>
    <r>
      <rPr>
        <sz val="9"/>
        <rFont val="方正仿宋_GBK"/>
        <family val="4"/>
        <charset val="134"/>
      </rPr>
      <t>长寿区</t>
    </r>
  </si>
  <si>
    <r>
      <rPr>
        <sz val="9"/>
        <rFont val="Times New Roman"/>
        <family val="1"/>
      </rPr>
      <t>913</t>
    </r>
    <r>
      <rPr>
        <sz val="9"/>
        <rFont val="方正仿宋_GBK"/>
        <family val="4"/>
        <charset val="134"/>
      </rPr>
      <t>万盛经开区</t>
    </r>
  </si>
  <si>
    <r>
      <rPr>
        <sz val="9"/>
        <rFont val="Times New Roman"/>
        <family val="1"/>
      </rPr>
      <t>915</t>
    </r>
    <r>
      <rPr>
        <sz val="9"/>
        <rFont val="方正仿宋_GBK"/>
        <family val="4"/>
        <charset val="134"/>
      </rPr>
      <t>江津区</t>
    </r>
  </si>
  <si>
    <r>
      <rPr>
        <sz val="9"/>
        <rFont val="Times New Roman"/>
        <family val="1"/>
      </rPr>
      <t>916</t>
    </r>
    <r>
      <rPr>
        <sz val="9"/>
        <rFont val="方正仿宋_GBK"/>
        <family val="4"/>
        <charset val="134"/>
      </rPr>
      <t>合川区</t>
    </r>
  </si>
  <si>
    <r>
      <rPr>
        <sz val="9"/>
        <rFont val="Times New Roman"/>
        <family val="1"/>
      </rPr>
      <t>917</t>
    </r>
    <r>
      <rPr>
        <sz val="9"/>
        <rFont val="方正仿宋_GBK"/>
        <family val="4"/>
        <charset val="134"/>
      </rPr>
      <t>永川区</t>
    </r>
  </si>
  <si>
    <r>
      <rPr>
        <sz val="9"/>
        <rFont val="Times New Roman"/>
        <family val="1"/>
      </rPr>
      <t>918</t>
    </r>
    <r>
      <rPr>
        <sz val="9"/>
        <rFont val="方正仿宋_GBK"/>
        <family val="4"/>
        <charset val="134"/>
      </rPr>
      <t>南川区</t>
    </r>
  </si>
  <si>
    <r>
      <rPr>
        <sz val="9"/>
        <rFont val="Times New Roman"/>
        <family val="1"/>
      </rPr>
      <t>919</t>
    </r>
    <r>
      <rPr>
        <sz val="9"/>
        <rFont val="方正仿宋_GBK"/>
        <family val="4"/>
        <charset val="134"/>
      </rPr>
      <t>綦江区</t>
    </r>
  </si>
  <si>
    <r>
      <rPr>
        <sz val="9"/>
        <rFont val="Times New Roman"/>
        <family val="1"/>
      </rPr>
      <t>920</t>
    </r>
    <r>
      <rPr>
        <sz val="9"/>
        <rFont val="方正仿宋_GBK"/>
        <family val="4"/>
        <charset val="134"/>
      </rPr>
      <t>潼南区</t>
    </r>
  </si>
  <si>
    <r>
      <rPr>
        <sz val="9"/>
        <rFont val="Times New Roman"/>
        <family val="1"/>
      </rPr>
      <t>921</t>
    </r>
    <r>
      <rPr>
        <sz val="9"/>
        <rFont val="方正仿宋_GBK"/>
        <family val="4"/>
        <charset val="134"/>
      </rPr>
      <t>铜梁区</t>
    </r>
  </si>
  <si>
    <r>
      <rPr>
        <sz val="9"/>
        <rFont val="Times New Roman"/>
        <family val="1"/>
      </rPr>
      <t>922</t>
    </r>
    <r>
      <rPr>
        <sz val="9"/>
        <rFont val="方正仿宋_GBK"/>
        <family val="4"/>
        <charset val="134"/>
      </rPr>
      <t>大足区</t>
    </r>
  </si>
  <si>
    <r>
      <rPr>
        <sz val="9"/>
        <rFont val="Times New Roman"/>
        <family val="1"/>
      </rPr>
      <t>923</t>
    </r>
    <r>
      <rPr>
        <sz val="9"/>
        <rFont val="方正仿宋_GBK"/>
        <family val="4"/>
        <charset val="134"/>
      </rPr>
      <t>荣昌区</t>
    </r>
  </si>
  <si>
    <r>
      <rPr>
        <sz val="9"/>
        <rFont val="Times New Roman"/>
        <family val="1"/>
      </rPr>
      <t>924</t>
    </r>
    <r>
      <rPr>
        <sz val="9"/>
        <rFont val="方正仿宋_GBK"/>
        <family val="4"/>
        <charset val="134"/>
      </rPr>
      <t>璧山区</t>
    </r>
  </si>
  <si>
    <r>
      <rPr>
        <sz val="9"/>
        <rFont val="Times New Roman"/>
        <family val="1"/>
      </rPr>
      <t>925</t>
    </r>
    <r>
      <rPr>
        <sz val="9"/>
        <rFont val="方正仿宋_GBK"/>
        <family val="4"/>
        <charset val="134"/>
      </rPr>
      <t>万州区</t>
    </r>
    <r>
      <rPr>
        <sz val="9"/>
        <rFont val="Times New Roman"/>
        <family val="1"/>
      </rPr>
      <t>*</t>
    </r>
  </si>
  <si>
    <r>
      <rPr>
        <sz val="9"/>
        <rFont val="Times New Roman"/>
        <family val="1"/>
      </rPr>
      <t>926</t>
    </r>
    <r>
      <rPr>
        <sz val="9"/>
        <rFont val="方正仿宋_GBK"/>
        <family val="4"/>
        <charset val="134"/>
      </rPr>
      <t>梁平区</t>
    </r>
  </si>
  <si>
    <r>
      <rPr>
        <sz val="9"/>
        <rFont val="Times New Roman"/>
        <family val="1"/>
      </rPr>
      <t>927</t>
    </r>
    <r>
      <rPr>
        <sz val="9"/>
        <rFont val="方正仿宋_GBK"/>
        <family val="4"/>
        <charset val="134"/>
      </rPr>
      <t>城口县</t>
    </r>
    <r>
      <rPr>
        <sz val="9"/>
        <rFont val="Times New Roman"/>
        <family val="1"/>
      </rPr>
      <t>**</t>
    </r>
  </si>
  <si>
    <r>
      <rPr>
        <sz val="9"/>
        <rFont val="Times New Roman"/>
        <family val="1"/>
      </rPr>
      <t>928</t>
    </r>
    <r>
      <rPr>
        <sz val="9"/>
        <rFont val="方正仿宋_GBK"/>
        <family val="4"/>
        <charset val="134"/>
      </rPr>
      <t>丰都县</t>
    </r>
    <r>
      <rPr>
        <sz val="9"/>
        <rFont val="Times New Roman"/>
        <family val="1"/>
      </rPr>
      <t>**</t>
    </r>
  </si>
  <si>
    <r>
      <rPr>
        <sz val="9"/>
        <rFont val="Times New Roman"/>
        <family val="1"/>
      </rPr>
      <t>929</t>
    </r>
    <r>
      <rPr>
        <sz val="9"/>
        <rFont val="方正仿宋_GBK"/>
        <family val="4"/>
        <charset val="134"/>
      </rPr>
      <t>垫江县</t>
    </r>
  </si>
  <si>
    <r>
      <rPr>
        <sz val="9"/>
        <rFont val="Times New Roman"/>
        <family val="1"/>
      </rPr>
      <t>930</t>
    </r>
    <r>
      <rPr>
        <sz val="9"/>
        <rFont val="方正仿宋_GBK"/>
        <family val="4"/>
        <charset val="134"/>
      </rPr>
      <t>忠县</t>
    </r>
  </si>
  <si>
    <r>
      <rPr>
        <sz val="9"/>
        <rFont val="Times New Roman"/>
        <family val="1"/>
      </rPr>
      <t>931</t>
    </r>
    <r>
      <rPr>
        <sz val="9"/>
        <rFont val="方正仿宋_GBK"/>
        <family val="4"/>
        <charset val="134"/>
      </rPr>
      <t>开州区</t>
    </r>
    <r>
      <rPr>
        <sz val="9"/>
        <rFont val="Times New Roman"/>
        <family val="1"/>
      </rPr>
      <t>**</t>
    </r>
  </si>
  <si>
    <r>
      <rPr>
        <sz val="9"/>
        <rFont val="Times New Roman"/>
        <family val="1"/>
      </rPr>
      <t>932</t>
    </r>
    <r>
      <rPr>
        <sz val="9"/>
        <rFont val="方正仿宋_GBK"/>
        <family val="4"/>
        <charset val="134"/>
      </rPr>
      <t>云阳县</t>
    </r>
    <r>
      <rPr>
        <sz val="9"/>
        <rFont val="Times New Roman"/>
        <family val="1"/>
      </rPr>
      <t>**</t>
    </r>
  </si>
  <si>
    <r>
      <rPr>
        <sz val="9"/>
        <rFont val="Times New Roman"/>
        <family val="1"/>
      </rPr>
      <t>933</t>
    </r>
    <r>
      <rPr>
        <sz val="9"/>
        <rFont val="方正仿宋_GBK"/>
        <family val="4"/>
        <charset val="134"/>
      </rPr>
      <t>奉节县</t>
    </r>
    <r>
      <rPr>
        <sz val="9"/>
        <rFont val="Times New Roman"/>
        <family val="1"/>
      </rPr>
      <t>**</t>
    </r>
  </si>
  <si>
    <r>
      <rPr>
        <sz val="9"/>
        <rFont val="Times New Roman"/>
        <family val="1"/>
      </rPr>
      <t>934</t>
    </r>
    <r>
      <rPr>
        <sz val="9"/>
        <rFont val="方正仿宋_GBK"/>
        <family val="4"/>
        <charset val="134"/>
      </rPr>
      <t>巫山县</t>
    </r>
    <r>
      <rPr>
        <sz val="9"/>
        <rFont val="Times New Roman"/>
        <family val="1"/>
      </rPr>
      <t>**</t>
    </r>
  </si>
  <si>
    <r>
      <rPr>
        <sz val="9"/>
        <rFont val="Times New Roman"/>
        <family val="1"/>
      </rPr>
      <t>935</t>
    </r>
    <r>
      <rPr>
        <sz val="9"/>
        <rFont val="方正仿宋_GBK"/>
        <family val="4"/>
        <charset val="134"/>
      </rPr>
      <t>巫溪县</t>
    </r>
    <r>
      <rPr>
        <sz val="9"/>
        <rFont val="Times New Roman"/>
        <family val="1"/>
      </rPr>
      <t>**</t>
    </r>
  </si>
  <si>
    <r>
      <rPr>
        <sz val="9"/>
        <rFont val="Times New Roman"/>
        <family val="1"/>
      </rPr>
      <t>936</t>
    </r>
    <r>
      <rPr>
        <sz val="9"/>
        <rFont val="方正仿宋_GBK"/>
        <family val="4"/>
        <charset val="134"/>
      </rPr>
      <t>黔江区</t>
    </r>
    <r>
      <rPr>
        <sz val="9"/>
        <rFont val="Times New Roman"/>
        <family val="1"/>
      </rPr>
      <t>*</t>
    </r>
  </si>
  <si>
    <r>
      <rPr>
        <sz val="9"/>
        <rFont val="Times New Roman"/>
        <family val="1"/>
      </rPr>
      <t>937</t>
    </r>
    <r>
      <rPr>
        <sz val="9"/>
        <rFont val="方正仿宋_GBK"/>
        <family val="4"/>
        <charset val="134"/>
      </rPr>
      <t>武隆区</t>
    </r>
    <r>
      <rPr>
        <sz val="9"/>
        <rFont val="Times New Roman"/>
        <family val="1"/>
      </rPr>
      <t>**</t>
    </r>
  </si>
  <si>
    <r>
      <rPr>
        <sz val="9"/>
        <rFont val="Times New Roman"/>
        <family val="1"/>
      </rPr>
      <t>938</t>
    </r>
    <r>
      <rPr>
        <sz val="9"/>
        <rFont val="方正仿宋_GBK"/>
        <family val="4"/>
        <charset val="134"/>
      </rPr>
      <t>石柱县</t>
    </r>
    <r>
      <rPr>
        <sz val="9"/>
        <rFont val="Times New Roman"/>
        <family val="1"/>
      </rPr>
      <t>**</t>
    </r>
  </si>
  <si>
    <r>
      <rPr>
        <sz val="9"/>
        <rFont val="Times New Roman"/>
        <family val="1"/>
      </rPr>
      <t>939</t>
    </r>
    <r>
      <rPr>
        <sz val="9"/>
        <rFont val="方正仿宋_GBK"/>
        <family val="4"/>
        <charset val="134"/>
      </rPr>
      <t>彭水县</t>
    </r>
    <r>
      <rPr>
        <sz val="9"/>
        <rFont val="Times New Roman"/>
        <family val="1"/>
      </rPr>
      <t>**</t>
    </r>
  </si>
  <si>
    <r>
      <rPr>
        <sz val="9"/>
        <rFont val="Times New Roman"/>
        <family val="1"/>
      </rPr>
      <t>940</t>
    </r>
    <r>
      <rPr>
        <sz val="9"/>
        <rFont val="方正仿宋_GBK"/>
        <family val="4"/>
        <charset val="134"/>
      </rPr>
      <t>酉阳县</t>
    </r>
    <r>
      <rPr>
        <sz val="9"/>
        <rFont val="Times New Roman"/>
        <family val="1"/>
      </rPr>
      <t>**</t>
    </r>
  </si>
  <si>
    <r>
      <rPr>
        <sz val="9"/>
        <rFont val="Times New Roman"/>
        <family val="1"/>
      </rPr>
      <t>941</t>
    </r>
    <r>
      <rPr>
        <sz val="9"/>
        <rFont val="方正仿宋_GBK"/>
        <family val="4"/>
        <charset val="134"/>
      </rPr>
      <t>秀山县</t>
    </r>
    <r>
      <rPr>
        <sz val="9"/>
        <rFont val="Times New Roman"/>
        <family val="1"/>
      </rPr>
      <t>**</t>
    </r>
  </si>
  <si>
    <t>重庆金佛山国家级自然保护区管理局</t>
  </si>
  <si>
    <t>重庆金佛山国家级自然保护区</t>
  </si>
  <si>
    <t>重庆大巴山国家级自然保护区管理服务中心</t>
  </si>
  <si>
    <t>重庆大巴山国家级自然保护区</t>
  </si>
  <si>
    <t>重庆雪宝山国家级自然保护区管理局</t>
  </si>
  <si>
    <t>重庆雪宝山国家级自然保护区</t>
  </si>
  <si>
    <t>重庆五里坡国家级自然保护区管理处</t>
  </si>
  <si>
    <t>重庆五里坡国家级自然保护区</t>
  </si>
  <si>
    <t>重庆阴条岭国家级自然保护区管理服务中心</t>
  </si>
  <si>
    <t>重庆阴条岭国家级自然保护区</t>
  </si>
  <si>
    <t>重庆珍稀特有鱼类国家级自然保护区管理处</t>
  </si>
  <si>
    <t>长江上游珍稀特有鱼类国家级自然保护区（重庆段）</t>
  </si>
  <si>
    <t>提前下达2021年中央湿地保护修复补助资金分配建议及测算表</t>
  </si>
  <si>
    <t>湿地公园名称</t>
  </si>
  <si>
    <r>
      <rPr>
        <b/>
        <sz val="9"/>
        <rFont val="Times New Roman"/>
        <family val="1"/>
      </rPr>
      <t>2020</t>
    </r>
    <r>
      <rPr>
        <b/>
        <sz val="9"/>
        <rFont val="方正仿宋_GBK"/>
        <family val="4"/>
        <charset val="134"/>
      </rPr>
      <t>年补助金额</t>
    </r>
  </si>
  <si>
    <t>本次补助金额</t>
  </si>
  <si>
    <t>青山湖国家湿地公园</t>
  </si>
  <si>
    <t>三江国家湿地公园</t>
  </si>
  <si>
    <t>黎香湖国家湿地公园</t>
  </si>
  <si>
    <t>通惠河国家湿地公园</t>
  </si>
  <si>
    <t>安居国家湿地公园</t>
  </si>
  <si>
    <t>双桂湖国家湿地公园</t>
  </si>
  <si>
    <t>巴山湖国家湿地公园</t>
  </si>
  <si>
    <t>龙河国家湿地公园</t>
  </si>
  <si>
    <t>皇华岛国家湿地公园</t>
  </si>
  <si>
    <t>汉丰湖国家湿地公园</t>
  </si>
  <si>
    <t>大昌湖国家湿地公园</t>
  </si>
  <si>
    <t>阿蓬江国家湿地公园</t>
  </si>
  <si>
    <t>芙蓉湖国家湿地公园</t>
  </si>
  <si>
    <t>藤子沟国家湿地公园</t>
  </si>
  <si>
    <t>酉水河国家湿地公园</t>
  </si>
  <si>
    <t>大溪国家湿地公园</t>
  </si>
  <si>
    <t>林业改革发展资金2019、2020年4个脱贫区县增幅测算表</t>
  </si>
  <si>
    <t>序
号</t>
  </si>
  <si>
    <t>2018测算基数</t>
  </si>
  <si>
    <t>2019年</t>
  </si>
  <si>
    <t>2019天保工程区管护</t>
  </si>
  <si>
    <t>2019天然林停伐管护</t>
  </si>
  <si>
    <t>2020测算基数</t>
  </si>
  <si>
    <t>2020全年</t>
  </si>
  <si>
    <t>2020天保工程区管护</t>
  </si>
  <si>
    <t>2020天然林停伐管护</t>
  </si>
  <si>
    <t>测算增幅</t>
  </si>
  <si>
    <t>其中4个脱贫区县</t>
  </si>
  <si>
    <t>全年增幅</t>
  </si>
  <si>
    <t>第一批</t>
  </si>
  <si>
    <t>第二批</t>
  </si>
  <si>
    <t>增加</t>
  </si>
  <si>
    <t>增幅</t>
  </si>
  <si>
    <t>902江北区</t>
  </si>
  <si>
    <t>903沙坪坝区</t>
  </si>
  <si>
    <t>904九龙坡区</t>
  </si>
  <si>
    <t>905大渡口区</t>
  </si>
  <si>
    <t>906南岸区</t>
  </si>
  <si>
    <t>907北碚区</t>
  </si>
  <si>
    <t>908巴南区</t>
  </si>
  <si>
    <t>909渝北区</t>
  </si>
  <si>
    <t>911涪陵区</t>
  </si>
  <si>
    <t>912长寿区</t>
  </si>
  <si>
    <t>913万盛经开区</t>
  </si>
  <si>
    <t>915江津区</t>
  </si>
  <si>
    <t xml:space="preserve">  </t>
  </si>
  <si>
    <t>916合川区</t>
  </si>
  <si>
    <t>917永川区</t>
  </si>
  <si>
    <t>918南川区</t>
  </si>
  <si>
    <t>919綦江区</t>
  </si>
  <si>
    <t>920潼南区</t>
  </si>
  <si>
    <t>921铜梁区</t>
  </si>
  <si>
    <t>922大足区</t>
  </si>
  <si>
    <t>923荣昌区</t>
  </si>
  <si>
    <t>924璧山区</t>
  </si>
  <si>
    <t>925万州区</t>
  </si>
  <si>
    <t>926梁平区</t>
  </si>
  <si>
    <t>927城口县*</t>
  </si>
  <si>
    <t>928丰都县</t>
  </si>
  <si>
    <t>929垫江县</t>
  </si>
  <si>
    <t>930忠  县</t>
  </si>
  <si>
    <t>931开州区</t>
  </si>
  <si>
    <t>932云阳县</t>
  </si>
  <si>
    <t>933奉节县</t>
  </si>
  <si>
    <t>934巫山县</t>
  </si>
  <si>
    <t>935巫溪县*</t>
  </si>
  <si>
    <t>936黔江区</t>
  </si>
  <si>
    <t>937武隆区</t>
  </si>
  <si>
    <t>938石柱县</t>
  </si>
  <si>
    <t>939彭水县*</t>
  </si>
  <si>
    <t>940酉阳县*</t>
  </si>
  <si>
    <t>941秀山县</t>
  </si>
  <si>
    <t>市林业局机关</t>
  </si>
  <si>
    <t>市森防站</t>
  </si>
  <si>
    <t>市预警监测中心</t>
  </si>
  <si>
    <t>市林科院</t>
  </si>
  <si>
    <t>市林业局（市林投公司）</t>
  </si>
  <si>
    <t>西南大学</t>
  </si>
  <si>
    <t>重庆师范大学</t>
  </si>
  <si>
    <t>市农科院</t>
  </si>
  <si>
    <t>市中药研究院</t>
  </si>
  <si>
    <t>附件2-11</t>
  </si>
  <si>
    <t>提前下达2021年中央林业贷款贴息补助分配建议及测算表</t>
  </si>
  <si>
    <t>区县申报数</t>
  </si>
  <si>
    <t>区县确认数</t>
  </si>
  <si>
    <t>备  注</t>
  </si>
  <si>
    <t>贷款额</t>
  </si>
  <si>
    <t>贴息额</t>
  </si>
  <si>
    <t>最终确认贴息额减少5万元。减少原因是：1.江津区骄王农业开发有限公司在核查中有提前还贷情况，核减还贷后的贴息额3.25万元。2.铜梁区展成家具制造有限公司在核查中有提前还贷情况，核减还贷后的贴息额1.5万元。</t>
  </si>
  <si>
    <t xml:space="preserve">903沙坪坝区 </t>
  </si>
  <si>
    <t>930忠县</t>
  </si>
  <si>
    <t xml:space="preserve">       </t>
  </si>
  <si>
    <r>
      <rPr>
        <sz val="12"/>
        <rFont val="方正仿宋_GBK"/>
        <family val="4"/>
        <charset val="134"/>
      </rPr>
      <t>单位：万元</t>
    </r>
  </si>
  <si>
    <r>
      <rPr>
        <sz val="11"/>
        <rFont val="方正黑体_GBK"/>
        <family val="4"/>
        <charset val="134"/>
      </rPr>
      <t>序号</t>
    </r>
  </si>
  <si>
    <r>
      <rPr>
        <sz val="11"/>
        <rFont val="方正黑体_GBK"/>
        <family val="4"/>
        <charset val="134"/>
      </rPr>
      <t>区县</t>
    </r>
  </si>
  <si>
    <r>
      <rPr>
        <sz val="11"/>
        <rFont val="方正黑体_GBK"/>
        <family val="4"/>
        <charset val="134"/>
      </rPr>
      <t>合计</t>
    </r>
    <phoneticPr fontId="7" type="noConversion"/>
  </si>
  <si>
    <r>
      <rPr>
        <sz val="11"/>
        <rFont val="方正黑体_GBK"/>
        <family val="4"/>
        <charset val="134"/>
      </rPr>
      <t>本次下达</t>
    </r>
    <phoneticPr fontId="7" type="noConversion"/>
  </si>
  <si>
    <r>
      <rPr>
        <sz val="11"/>
        <rFont val="方正仿宋_GBK"/>
        <family val="4"/>
        <charset val="134"/>
      </rPr>
      <t>合计</t>
    </r>
  </si>
  <si>
    <r>
      <rPr>
        <sz val="11"/>
        <rFont val="方正仿宋_GBK"/>
        <family val="4"/>
        <charset val="134"/>
      </rPr>
      <t>万州区</t>
    </r>
  </si>
  <si>
    <r>
      <rPr>
        <sz val="11"/>
        <rFont val="方正仿宋_GBK"/>
        <family val="4"/>
        <charset val="134"/>
      </rPr>
      <t>黔江区</t>
    </r>
  </si>
  <si>
    <r>
      <rPr>
        <sz val="11"/>
        <rFont val="方正仿宋_GBK"/>
        <family val="4"/>
        <charset val="134"/>
      </rPr>
      <t>涪陵区</t>
    </r>
  </si>
  <si>
    <r>
      <rPr>
        <sz val="11"/>
        <rFont val="方正仿宋_GBK"/>
        <family val="4"/>
        <charset val="134"/>
      </rPr>
      <t>渝中区</t>
    </r>
  </si>
  <si>
    <r>
      <rPr>
        <sz val="11"/>
        <rFont val="方正仿宋_GBK"/>
        <family val="4"/>
        <charset val="134"/>
      </rPr>
      <t>大渡口区</t>
    </r>
  </si>
  <si>
    <r>
      <rPr>
        <sz val="11"/>
        <rFont val="方正仿宋_GBK"/>
        <family val="4"/>
        <charset val="134"/>
      </rPr>
      <t>江北区</t>
    </r>
  </si>
  <si>
    <r>
      <rPr>
        <sz val="11"/>
        <rFont val="方正仿宋_GBK"/>
        <family val="4"/>
        <charset val="134"/>
      </rPr>
      <t>沙坪坝区</t>
    </r>
  </si>
  <si>
    <r>
      <rPr>
        <sz val="11"/>
        <rFont val="方正仿宋_GBK"/>
        <family val="4"/>
        <charset val="134"/>
      </rPr>
      <t>九龙坡区</t>
    </r>
  </si>
  <si>
    <r>
      <rPr>
        <sz val="11"/>
        <rFont val="方正仿宋_GBK"/>
        <family val="4"/>
        <charset val="134"/>
      </rPr>
      <t>南岸区</t>
    </r>
  </si>
  <si>
    <r>
      <rPr>
        <sz val="11"/>
        <rFont val="方正仿宋_GBK"/>
        <family val="4"/>
        <charset val="134"/>
      </rPr>
      <t>北碚区</t>
    </r>
  </si>
  <si>
    <r>
      <rPr>
        <sz val="11"/>
        <rFont val="方正仿宋_GBK"/>
        <family val="4"/>
        <charset val="134"/>
      </rPr>
      <t>渝北区</t>
    </r>
  </si>
  <si>
    <r>
      <rPr>
        <sz val="11"/>
        <rFont val="方正仿宋_GBK"/>
        <family val="4"/>
        <charset val="134"/>
      </rPr>
      <t>巴南区</t>
    </r>
  </si>
  <si>
    <r>
      <rPr>
        <sz val="11"/>
        <rFont val="方正仿宋_GBK"/>
        <family val="4"/>
        <charset val="134"/>
      </rPr>
      <t>长寿区</t>
    </r>
  </si>
  <si>
    <r>
      <rPr>
        <sz val="11"/>
        <rFont val="方正仿宋_GBK"/>
        <family val="4"/>
        <charset val="134"/>
      </rPr>
      <t>江津区</t>
    </r>
  </si>
  <si>
    <r>
      <rPr>
        <sz val="11"/>
        <rFont val="方正仿宋_GBK"/>
        <family val="4"/>
        <charset val="134"/>
      </rPr>
      <t>合川区</t>
    </r>
  </si>
  <si>
    <r>
      <rPr>
        <sz val="11"/>
        <rFont val="方正仿宋_GBK"/>
        <family val="4"/>
        <charset val="134"/>
      </rPr>
      <t>永川区</t>
    </r>
  </si>
  <si>
    <r>
      <rPr>
        <sz val="11"/>
        <rFont val="方正仿宋_GBK"/>
        <family val="4"/>
        <charset val="134"/>
      </rPr>
      <t>南川区</t>
    </r>
  </si>
  <si>
    <r>
      <rPr>
        <sz val="11"/>
        <rFont val="方正仿宋_GBK"/>
        <family val="4"/>
        <charset val="134"/>
      </rPr>
      <t>綦江区</t>
    </r>
  </si>
  <si>
    <r>
      <rPr>
        <sz val="11"/>
        <rFont val="方正仿宋_GBK"/>
        <family val="4"/>
        <charset val="134"/>
      </rPr>
      <t>大足区</t>
    </r>
  </si>
  <si>
    <r>
      <rPr>
        <sz val="11"/>
        <rFont val="方正仿宋_GBK"/>
        <family val="4"/>
        <charset val="134"/>
      </rPr>
      <t>璧山区</t>
    </r>
  </si>
  <si>
    <r>
      <rPr>
        <sz val="11"/>
        <rFont val="方正仿宋_GBK"/>
        <family val="4"/>
        <charset val="134"/>
      </rPr>
      <t>铜梁区</t>
    </r>
  </si>
  <si>
    <r>
      <rPr>
        <sz val="11"/>
        <rFont val="方正仿宋_GBK"/>
        <family val="4"/>
        <charset val="134"/>
      </rPr>
      <t>潼南区</t>
    </r>
  </si>
  <si>
    <r>
      <rPr>
        <sz val="11"/>
        <rFont val="方正仿宋_GBK"/>
        <family val="4"/>
        <charset val="134"/>
      </rPr>
      <t>荣昌区</t>
    </r>
  </si>
  <si>
    <r>
      <rPr>
        <sz val="11"/>
        <rFont val="方正仿宋_GBK"/>
        <family val="4"/>
        <charset val="134"/>
      </rPr>
      <t>开州区</t>
    </r>
  </si>
  <si>
    <r>
      <rPr>
        <sz val="11"/>
        <rFont val="方正仿宋_GBK"/>
        <family val="4"/>
        <charset val="134"/>
      </rPr>
      <t>梁平区</t>
    </r>
  </si>
  <si>
    <r>
      <rPr>
        <sz val="11"/>
        <rFont val="方正仿宋_GBK"/>
        <family val="4"/>
        <charset val="134"/>
      </rPr>
      <t>武隆区</t>
    </r>
  </si>
  <si>
    <r>
      <rPr>
        <sz val="11"/>
        <rFont val="方正仿宋_GBK"/>
        <family val="4"/>
        <charset val="134"/>
      </rPr>
      <t>城口县</t>
    </r>
  </si>
  <si>
    <r>
      <rPr>
        <sz val="11"/>
        <rFont val="方正仿宋_GBK"/>
        <family val="4"/>
        <charset val="134"/>
      </rPr>
      <t>丰都县</t>
    </r>
  </si>
  <si>
    <r>
      <rPr>
        <sz val="11"/>
        <rFont val="方正仿宋_GBK"/>
        <family val="4"/>
        <charset val="134"/>
      </rPr>
      <t>垫江县</t>
    </r>
  </si>
  <si>
    <r>
      <rPr>
        <sz val="11"/>
        <rFont val="方正仿宋_GBK"/>
        <family val="4"/>
        <charset val="134"/>
      </rPr>
      <t>忠县</t>
    </r>
  </si>
  <si>
    <r>
      <rPr>
        <sz val="11"/>
        <rFont val="方正仿宋_GBK"/>
        <family val="4"/>
        <charset val="134"/>
      </rPr>
      <t>云阳县</t>
    </r>
  </si>
  <si>
    <r>
      <rPr>
        <sz val="11"/>
        <rFont val="方正仿宋_GBK"/>
        <family val="4"/>
        <charset val="134"/>
      </rPr>
      <t>奉节县</t>
    </r>
  </si>
  <si>
    <r>
      <rPr>
        <sz val="11"/>
        <rFont val="方正仿宋_GBK"/>
        <family val="4"/>
        <charset val="134"/>
      </rPr>
      <t>巫山县</t>
    </r>
  </si>
  <si>
    <r>
      <rPr>
        <sz val="11"/>
        <rFont val="方正仿宋_GBK"/>
        <family val="4"/>
        <charset val="134"/>
      </rPr>
      <t>巫溪县</t>
    </r>
  </si>
  <si>
    <r>
      <rPr>
        <sz val="11"/>
        <rFont val="方正仿宋_GBK"/>
        <family val="4"/>
        <charset val="134"/>
      </rPr>
      <t>石柱县</t>
    </r>
  </si>
  <si>
    <r>
      <rPr>
        <sz val="11"/>
        <rFont val="方正仿宋_GBK"/>
        <family val="4"/>
        <charset val="134"/>
      </rPr>
      <t>秀山县</t>
    </r>
  </si>
  <si>
    <r>
      <rPr>
        <sz val="11"/>
        <rFont val="方正仿宋_GBK"/>
        <family val="4"/>
        <charset val="134"/>
      </rPr>
      <t>酉阳县</t>
    </r>
  </si>
  <si>
    <r>
      <rPr>
        <sz val="11"/>
        <rFont val="方正仿宋_GBK"/>
        <family val="4"/>
        <charset val="134"/>
      </rPr>
      <t>彭水县</t>
    </r>
  </si>
  <si>
    <r>
      <rPr>
        <sz val="11"/>
        <rFont val="方正仿宋_GBK"/>
        <family val="4"/>
        <charset val="134"/>
      </rPr>
      <t>高新区</t>
    </r>
  </si>
  <si>
    <r>
      <rPr>
        <sz val="11"/>
        <rFont val="方正仿宋_GBK"/>
        <family val="4"/>
        <charset val="134"/>
      </rPr>
      <t>万盛经开区</t>
    </r>
  </si>
  <si>
    <r>
      <rPr>
        <sz val="11"/>
        <rFont val="方正仿宋_GBK"/>
        <family val="4"/>
        <charset val="134"/>
      </rPr>
      <t>重庆缙云山国家级自然保护区管理局</t>
    </r>
  </si>
  <si>
    <r>
      <rPr>
        <sz val="11"/>
        <rFont val="方正仿宋_GBK"/>
        <family val="4"/>
        <charset val="134"/>
      </rPr>
      <t>收入功能科目</t>
    </r>
    <phoneticPr fontId="7" type="noConversion"/>
  </si>
  <si>
    <r>
      <t>1100252</t>
    </r>
    <r>
      <rPr>
        <sz val="11"/>
        <rFont val="方正仿宋_GBK"/>
        <family val="4"/>
        <charset val="134"/>
      </rPr>
      <t>农林水共同财政事权转移支付收入</t>
    </r>
    <phoneticPr fontId="7" type="noConversion"/>
  </si>
  <si>
    <r>
      <rPr>
        <sz val="11"/>
        <rFont val="方正仿宋_GBK"/>
        <family val="4"/>
        <charset val="134"/>
      </rPr>
      <t>支出功能科目</t>
    </r>
    <phoneticPr fontId="7" type="noConversion"/>
  </si>
  <si>
    <r>
      <t>21302</t>
    </r>
    <r>
      <rPr>
        <sz val="11"/>
        <rFont val="方正仿宋_GBK"/>
        <family val="4"/>
        <charset val="134"/>
      </rPr>
      <t>林业和草原</t>
    </r>
    <phoneticPr fontId="7" type="noConversion"/>
  </si>
  <si>
    <r>
      <rPr>
        <sz val="11"/>
        <rFont val="方正仿宋_GBK"/>
        <family val="4"/>
        <charset val="134"/>
      </rPr>
      <t>经济科目</t>
    </r>
    <phoneticPr fontId="7" type="noConversion"/>
  </si>
  <si>
    <r>
      <rPr>
        <sz val="11"/>
        <rFont val="方正黑体_GBK"/>
        <family val="4"/>
        <charset val="134"/>
      </rPr>
      <t>附件</t>
    </r>
    <phoneticPr fontId="7" type="noConversion"/>
  </si>
  <si>
    <r>
      <t>2022</t>
    </r>
    <r>
      <rPr>
        <sz val="18"/>
        <color theme="1"/>
        <rFont val="方正小标宋_GBK"/>
        <family val="4"/>
        <charset val="134"/>
      </rPr>
      <t>年中央林业改革发展资金预算安排表</t>
    </r>
    <phoneticPr fontId="6" type="noConversion"/>
  </si>
  <si>
    <r>
      <rPr>
        <sz val="11"/>
        <rFont val="方正黑体_GBK"/>
        <family val="4"/>
        <charset val="134"/>
      </rPr>
      <t>森林资源管护支出</t>
    </r>
    <phoneticPr fontId="7" type="noConversion"/>
  </si>
  <si>
    <r>
      <rPr>
        <sz val="11"/>
        <rFont val="方正仿宋_GBK"/>
        <family val="4"/>
        <charset val="134"/>
      </rPr>
      <t>列相应经济科目</t>
    </r>
    <phoneticPr fontId="7" type="noConversion"/>
  </si>
  <si>
    <r>
      <rPr>
        <sz val="11"/>
        <rFont val="方正黑体_GBK"/>
        <family val="4"/>
        <charset val="134"/>
      </rPr>
      <t>提前下达
（渝财农</t>
    </r>
    <r>
      <rPr>
        <sz val="11"/>
        <rFont val="Times New Roman"/>
        <family val="1"/>
      </rPr>
      <t>[2021]127</t>
    </r>
    <r>
      <rPr>
        <sz val="11"/>
        <rFont val="方正黑体_GBK"/>
        <family val="4"/>
        <charset val="134"/>
      </rPr>
      <t>号）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</si>
</sst>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63">
    <font>
      <sz val="12"/>
      <name val="宋体"/>
      <charset val="134"/>
    </font>
    <font>
      <sz val="9"/>
      <name val="仿宋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66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方正小标宋_GBK"/>
      <family val="4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rgb="FF0066FF"/>
      <name val="宋体"/>
      <family val="3"/>
      <charset val="134"/>
      <scheme val="minor"/>
    </font>
    <font>
      <sz val="9"/>
      <color rgb="FF0066FF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color rgb="FF0000FF"/>
      <name val="宋体"/>
      <family val="3"/>
      <charset val="134"/>
      <scheme val="minor"/>
    </font>
    <font>
      <b/>
      <sz val="11"/>
      <color rgb="FF0000FF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方正黑体_GBK"/>
      <family val="4"/>
      <charset val="134"/>
    </font>
    <font>
      <sz val="12"/>
      <name val="方正小标宋_GBK"/>
      <family val="4"/>
      <charset val="134"/>
    </font>
    <font>
      <sz val="9"/>
      <name val="Times New Roman"/>
      <family val="1"/>
    </font>
    <font>
      <b/>
      <sz val="9"/>
      <name val="方正仿宋_GBK"/>
      <family val="4"/>
      <charset val="134"/>
    </font>
    <font>
      <b/>
      <sz val="9"/>
      <name val="Times New Roman"/>
      <family val="1"/>
    </font>
    <font>
      <sz val="9"/>
      <name val="方正仿宋_GBK"/>
      <family val="4"/>
      <charset val="134"/>
    </font>
    <font>
      <sz val="9"/>
      <color rgb="FFFF0000"/>
      <name val="Times New Roman"/>
      <family val="1"/>
    </font>
    <font>
      <sz val="10"/>
      <name val="宋体"/>
      <family val="3"/>
      <charset val="134"/>
    </font>
    <font>
      <sz val="10"/>
      <color rgb="FFFF0000"/>
      <name val="仿宋"/>
      <family val="3"/>
      <charset val="134"/>
    </font>
    <font>
      <sz val="10"/>
      <color rgb="FFFF0000"/>
      <name val="宋体"/>
      <family val="3"/>
      <charset val="134"/>
    </font>
    <font>
      <sz val="16"/>
      <name val="方正小标宋_GBK"/>
      <family val="4"/>
      <charset val="134"/>
    </font>
    <font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sz val="11"/>
      <color rgb="FFFF0000"/>
      <name val="等线"/>
      <family val="3"/>
      <charset val="134"/>
    </font>
    <font>
      <sz val="20"/>
      <color indexed="8"/>
      <name val="方正小标宋_GBK"/>
      <family val="4"/>
      <charset val="134"/>
    </font>
    <font>
      <sz val="12"/>
      <color indexed="8"/>
      <name val="方正楷体_GBK"/>
      <family val="4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等线"/>
      <family val="3"/>
      <charset val="134"/>
    </font>
    <font>
      <b/>
      <sz val="12"/>
      <color indexed="8"/>
      <name val="等线"/>
      <family val="3"/>
      <charset val="134"/>
    </font>
    <font>
      <sz val="1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1"/>
      <name val="等线"/>
      <family val="3"/>
      <charset val="134"/>
    </font>
    <font>
      <sz val="11"/>
      <color theme="1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1"/>
      <color indexed="8"/>
      <name val="等线"/>
      <family val="3"/>
      <charset val="134"/>
    </font>
    <font>
      <sz val="12"/>
      <name val="宋体"/>
      <family val="3"/>
      <charset val="134"/>
    </font>
    <font>
      <sz val="12"/>
      <name val="方正仿宋_GBK"/>
      <family val="4"/>
      <charset val="134"/>
    </font>
    <font>
      <sz val="11"/>
      <name val="方正仿宋_GBK"/>
      <family val="4"/>
      <charset val="134"/>
    </font>
    <font>
      <sz val="18"/>
      <color theme="1"/>
      <name val="方正小标宋_GBK"/>
      <family val="4"/>
      <charset val="134"/>
    </font>
    <font>
      <sz val="11"/>
      <name val="方正黑体_GBK"/>
      <family val="4"/>
      <charset val="134"/>
    </font>
    <font>
      <sz val="11"/>
      <name val="Times New Roman"/>
      <family val="1"/>
    </font>
    <font>
      <sz val="12"/>
      <name val="Times New Roman"/>
      <family val="1"/>
    </font>
    <font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89013336588644"/>
        <bgColor theme="4" tint="0.7998901333658864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7">
    <xf numFmtId="0" fontId="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55" fillId="0" borderId="0">
      <alignment vertical="center"/>
    </xf>
    <xf numFmtId="0" fontId="55" fillId="0" borderId="0"/>
    <xf numFmtId="0" fontId="10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9" fontId="5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55" fillId="0" borderId="0"/>
    <xf numFmtId="0" fontId="10" fillId="0" borderId="0">
      <alignment vertical="center"/>
    </xf>
    <xf numFmtId="0" fontId="10" fillId="0" borderId="0">
      <alignment vertical="center"/>
    </xf>
  </cellStyleXfs>
  <cellXfs count="2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2" fontId="1" fillId="0" borderId="0" xfId="0" applyNumberFormat="1" applyFont="1">
      <alignment vertical="center"/>
    </xf>
    <xf numFmtId="0" fontId="8" fillId="0" borderId="0" xfId="16" applyFont="1">
      <alignment vertical="center"/>
    </xf>
    <xf numFmtId="0" fontId="9" fillId="2" borderId="0" xfId="16" applyFont="1" applyFill="1">
      <alignment vertical="center"/>
    </xf>
    <xf numFmtId="0" fontId="10" fillId="0" borderId="0" xfId="16" applyFont="1">
      <alignment vertical="center"/>
    </xf>
    <xf numFmtId="0" fontId="8" fillId="0" borderId="0" xfId="16" applyFont="1" applyFill="1">
      <alignment vertical="center"/>
    </xf>
    <xf numFmtId="0" fontId="10" fillId="0" borderId="0" xfId="16">
      <alignment vertical="center"/>
    </xf>
    <xf numFmtId="0" fontId="10" fillId="0" borderId="0" xfId="16" applyAlignment="1">
      <alignment vertical="center" wrapText="1"/>
    </xf>
    <xf numFmtId="0" fontId="8" fillId="0" borderId="0" xfId="16" applyFont="1" applyAlignment="1">
      <alignment horizontal="center" vertical="center"/>
    </xf>
    <xf numFmtId="0" fontId="10" fillId="0" borderId="0" xfId="16" applyFont="1" applyAlignment="1">
      <alignment horizontal="center" vertical="center"/>
    </xf>
    <xf numFmtId="177" fontId="10" fillId="0" borderId="0" xfId="16" applyNumberFormat="1">
      <alignment vertical="center"/>
    </xf>
    <xf numFmtId="0" fontId="10" fillId="0" borderId="0" xfId="16" applyAlignment="1">
      <alignment horizontal="center" vertical="center"/>
    </xf>
    <xf numFmtId="0" fontId="12" fillId="0" borderId="2" xfId="16" applyFont="1" applyBorder="1" applyAlignment="1">
      <alignment horizontal="center" vertical="center"/>
    </xf>
    <xf numFmtId="0" fontId="13" fillId="0" borderId="2" xfId="16" applyFont="1" applyBorder="1" applyAlignment="1">
      <alignment horizontal="center" vertical="center"/>
    </xf>
    <xf numFmtId="0" fontId="13" fillId="0" borderId="2" xfId="16" applyFont="1" applyBorder="1">
      <alignment vertical="center"/>
    </xf>
    <xf numFmtId="0" fontId="14" fillId="0" borderId="2" xfId="16" applyFont="1" applyBorder="1" applyAlignment="1">
      <alignment horizontal="center" vertical="center"/>
    </xf>
    <xf numFmtId="0" fontId="14" fillId="0" borderId="2" xfId="16" applyFont="1" applyBorder="1" applyAlignment="1">
      <alignment vertical="center" wrapText="1"/>
    </xf>
    <xf numFmtId="0" fontId="12" fillId="0" borderId="2" xfId="16" applyFont="1" applyBorder="1">
      <alignment vertical="center"/>
    </xf>
    <xf numFmtId="0" fontId="15" fillId="0" borderId="2" xfId="16" applyFont="1" applyBorder="1" applyAlignment="1">
      <alignment vertical="center" wrapText="1"/>
    </xf>
    <xf numFmtId="0" fontId="14" fillId="2" borderId="2" xfId="16" applyFont="1" applyFill="1" applyBorder="1" applyAlignment="1">
      <alignment horizontal="center" vertical="center"/>
    </xf>
    <xf numFmtId="0" fontId="16" fillId="2" borderId="2" xfId="16" applyFont="1" applyFill="1" applyBorder="1" applyAlignment="1">
      <alignment vertical="center" wrapText="1"/>
    </xf>
    <xf numFmtId="0" fontId="13" fillId="2" borderId="2" xfId="16" applyFont="1" applyFill="1" applyBorder="1" applyAlignment="1">
      <alignment horizontal="center" vertical="center"/>
    </xf>
    <xf numFmtId="0" fontId="17" fillId="2" borderId="2" xfId="16" applyFont="1" applyFill="1" applyBorder="1">
      <alignment vertical="center"/>
    </xf>
    <xf numFmtId="0" fontId="15" fillId="0" borderId="2" xfId="16" applyFont="1" applyFill="1" applyBorder="1" applyAlignment="1">
      <alignment horizontal="center" vertical="center"/>
    </xf>
    <xf numFmtId="0" fontId="15" fillId="0" borderId="2" xfId="16" applyFont="1" applyFill="1" applyBorder="1" applyAlignment="1">
      <alignment vertical="center" wrapText="1"/>
    </xf>
    <xf numFmtId="0" fontId="4" fillId="0" borderId="2" xfId="16" applyFont="1" applyFill="1" applyBorder="1" applyAlignment="1">
      <alignment horizontal="center" vertical="center"/>
    </xf>
    <xf numFmtId="0" fontId="6" fillId="0" borderId="2" xfId="16" applyFont="1" applyFill="1" applyBorder="1">
      <alignment vertical="center"/>
    </xf>
    <xf numFmtId="0" fontId="18" fillId="0" borderId="2" xfId="16" applyFont="1" applyBorder="1" applyAlignment="1">
      <alignment vertical="center" wrapText="1"/>
    </xf>
    <xf numFmtId="0" fontId="6" fillId="0" borderId="2" xfId="16" applyFont="1" applyBorder="1" applyAlignment="1">
      <alignment vertical="center" wrapText="1"/>
    </xf>
    <xf numFmtId="0" fontId="6" fillId="0" borderId="2" xfId="16" applyFont="1" applyBorder="1">
      <alignment vertical="center"/>
    </xf>
    <xf numFmtId="0" fontId="6" fillId="0" borderId="2" xfId="16" applyFont="1" applyBorder="1" applyAlignment="1">
      <alignment horizontal="center" vertical="center" wrapText="1"/>
    </xf>
    <xf numFmtId="0" fontId="6" fillId="0" borderId="2" xfId="16" applyFont="1" applyBorder="1" applyAlignment="1">
      <alignment horizontal="center" vertical="center"/>
    </xf>
    <xf numFmtId="0" fontId="4" fillId="0" borderId="2" xfId="16" applyFont="1" applyBorder="1" applyAlignment="1">
      <alignment horizontal="center" vertical="center"/>
    </xf>
    <xf numFmtId="0" fontId="13" fillId="2" borderId="2" xfId="16" applyFont="1" applyFill="1" applyBorder="1">
      <alignment vertical="center"/>
    </xf>
    <xf numFmtId="0" fontId="12" fillId="2" borderId="2" xfId="16" applyFont="1" applyFill="1" applyBorder="1">
      <alignment vertical="center"/>
    </xf>
    <xf numFmtId="0" fontId="6" fillId="2" borderId="2" xfId="16" applyFont="1" applyFill="1" applyBorder="1" applyAlignment="1">
      <alignment horizontal="center" vertical="center"/>
    </xf>
    <xf numFmtId="0" fontId="4" fillId="0" borderId="2" xfId="16" applyFont="1" applyFill="1" applyBorder="1">
      <alignment vertical="center"/>
    </xf>
    <xf numFmtId="0" fontId="6" fillId="0" borderId="2" xfId="16" applyFont="1" applyFill="1" applyBorder="1" applyAlignment="1">
      <alignment horizontal="center" vertical="center"/>
    </xf>
    <xf numFmtId="10" fontId="12" fillId="0" borderId="2" xfId="16" applyNumberFormat="1" applyFont="1" applyBorder="1">
      <alignment vertical="center"/>
    </xf>
    <xf numFmtId="0" fontId="19" fillId="0" borderId="2" xfId="16" applyFont="1" applyBorder="1">
      <alignment vertical="center"/>
    </xf>
    <xf numFmtId="0" fontId="12" fillId="2" borderId="2" xfId="16" applyFont="1" applyFill="1" applyBorder="1" applyAlignment="1">
      <alignment horizontal="center" vertical="center"/>
    </xf>
    <xf numFmtId="10" fontId="12" fillId="2" borderId="2" xfId="16" applyNumberFormat="1" applyFont="1" applyFill="1" applyBorder="1">
      <alignment vertical="center"/>
    </xf>
    <xf numFmtId="10" fontId="6" fillId="0" borderId="2" xfId="16" applyNumberFormat="1" applyFont="1" applyFill="1" applyBorder="1">
      <alignment vertical="center"/>
    </xf>
    <xf numFmtId="0" fontId="10" fillId="0" borderId="2" xfId="16" applyBorder="1">
      <alignment vertical="center"/>
    </xf>
    <xf numFmtId="0" fontId="20" fillId="0" borderId="2" xfId="16" applyFont="1" applyBorder="1">
      <alignment vertical="center"/>
    </xf>
    <xf numFmtId="0" fontId="21" fillId="0" borderId="0" xfId="16" applyFont="1">
      <alignment vertical="center"/>
    </xf>
    <xf numFmtId="0" fontId="22" fillId="0" borderId="0" xfId="16" applyFont="1">
      <alignment vertical="center"/>
    </xf>
    <xf numFmtId="10" fontId="10" fillId="0" borderId="0" xfId="16" applyNumberFormat="1">
      <alignment vertical="center"/>
    </xf>
    <xf numFmtId="10" fontId="23" fillId="0" borderId="2" xfId="16" applyNumberFormat="1" applyFont="1" applyBorder="1" applyAlignment="1">
      <alignment horizontal="center" vertical="center"/>
    </xf>
    <xf numFmtId="10" fontId="24" fillId="0" borderId="2" xfId="12" applyNumberFormat="1" applyFont="1" applyBorder="1" applyAlignment="1">
      <alignment horizontal="center" vertical="center"/>
    </xf>
    <xf numFmtId="0" fontId="25" fillId="0" borderId="0" xfId="13" applyFont="1">
      <alignment vertical="center"/>
    </xf>
    <xf numFmtId="0" fontId="8" fillId="0" borderId="0" xfId="13" applyFont="1">
      <alignment vertical="center"/>
    </xf>
    <xf numFmtId="0" fontId="8" fillId="0" borderId="0" xfId="13" applyFont="1" applyAlignment="1">
      <alignment horizontal="left" vertical="center"/>
    </xf>
    <xf numFmtId="0" fontId="28" fillId="0" borderId="0" xfId="13" applyFont="1">
      <alignment vertical="center"/>
    </xf>
    <xf numFmtId="0" fontId="28" fillId="0" borderId="0" xfId="13" applyFont="1" applyAlignment="1">
      <alignment horizontal="left" vertical="center"/>
    </xf>
    <xf numFmtId="0" fontId="29" fillId="0" borderId="2" xfId="13" applyFont="1" applyBorder="1" applyAlignment="1">
      <alignment horizontal="center" vertical="center"/>
    </xf>
    <xf numFmtId="0" fontId="29" fillId="0" borderId="2" xfId="13" applyFont="1" applyBorder="1" applyAlignment="1">
      <alignment horizontal="center" vertical="center" wrapText="1"/>
    </xf>
    <xf numFmtId="0" fontId="30" fillId="0" borderId="2" xfId="13" applyFont="1" applyBorder="1" applyAlignment="1">
      <alignment horizontal="center" vertical="center" wrapText="1"/>
    </xf>
    <xf numFmtId="0" fontId="30" fillId="0" borderId="2" xfId="13" applyFont="1" applyBorder="1" applyAlignment="1">
      <alignment horizontal="center" vertical="center"/>
    </xf>
    <xf numFmtId="0" fontId="28" fillId="0" borderId="2" xfId="13" applyFont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left" vertical="center" wrapText="1"/>
    </xf>
    <xf numFmtId="0" fontId="31" fillId="0" borderId="2" xfId="13" applyFont="1" applyBorder="1" applyAlignment="1">
      <alignment horizontal="center" vertical="center"/>
    </xf>
    <xf numFmtId="0" fontId="31" fillId="0" borderId="0" xfId="13" applyFont="1">
      <alignment vertical="center"/>
    </xf>
    <xf numFmtId="0" fontId="30" fillId="0" borderId="2" xfId="13" applyFont="1" applyBorder="1">
      <alignment vertical="center"/>
    </xf>
    <xf numFmtId="0" fontId="28" fillId="0" borderId="2" xfId="13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6" fillId="0" borderId="0" xfId="4" applyFont="1" applyFill="1" applyAlignment="1">
      <alignment vertical="center"/>
    </xf>
    <xf numFmtId="0" fontId="28" fillId="0" borderId="0" xfId="8" applyFont="1" applyFill="1" applyAlignment="1">
      <alignment vertical="center" wrapText="1"/>
    </xf>
    <xf numFmtId="0" fontId="28" fillId="0" borderId="0" xfId="8" applyFont="1" applyFill="1" applyAlignment="1">
      <alignment horizontal="left" vertical="center" wrapText="1"/>
    </xf>
    <xf numFmtId="0" fontId="29" fillId="0" borderId="2" xfId="8" applyFont="1" applyFill="1" applyBorder="1" applyAlignment="1">
      <alignment horizontal="center" vertical="center" wrapText="1"/>
    </xf>
    <xf numFmtId="0" fontId="30" fillId="0" borderId="2" xfId="8" applyFont="1" applyFill="1" applyBorder="1" applyAlignment="1">
      <alignment horizontal="center" vertical="center" wrapText="1"/>
    </xf>
    <xf numFmtId="0" fontId="28" fillId="0" borderId="2" xfId="8" applyFont="1" applyFill="1" applyBorder="1" applyAlignment="1">
      <alignment horizontal="center" vertical="center" wrapText="1"/>
    </xf>
    <xf numFmtId="0" fontId="32" fillId="0" borderId="2" xfId="8" applyFont="1" applyFill="1" applyBorder="1" applyAlignment="1">
      <alignment horizontal="center" vertical="center" wrapText="1"/>
    </xf>
    <xf numFmtId="0" fontId="32" fillId="0" borderId="0" xfId="8" applyFont="1" applyFill="1" applyAlignment="1">
      <alignment vertical="center" wrapText="1"/>
    </xf>
    <xf numFmtId="0" fontId="31" fillId="0" borderId="2" xfId="8" applyFont="1" applyFill="1" applyBorder="1" applyAlignment="1">
      <alignment horizontal="left" vertical="center" wrapText="1"/>
    </xf>
    <xf numFmtId="0" fontId="31" fillId="0" borderId="0" xfId="8" applyFont="1" applyFill="1" applyAlignment="1">
      <alignment vertical="center" wrapText="1"/>
    </xf>
    <xf numFmtId="0" fontId="28" fillId="0" borderId="2" xfId="8" applyFont="1" applyFill="1" applyBorder="1" applyAlignment="1">
      <alignment vertical="center" wrapText="1"/>
    </xf>
    <xf numFmtId="0" fontId="32" fillId="0" borderId="2" xfId="8" applyFont="1" applyFill="1" applyBorder="1" applyAlignment="1">
      <alignment vertical="center" wrapText="1"/>
    </xf>
    <xf numFmtId="0" fontId="32" fillId="0" borderId="2" xfId="8" applyFont="1" applyFill="1" applyBorder="1" applyAlignment="1">
      <alignment horizontal="left" vertical="center" wrapText="1"/>
    </xf>
    <xf numFmtId="176" fontId="34" fillId="0" borderId="0" xfId="0" applyNumberFormat="1" applyFont="1" applyFill="1" applyAlignment="1">
      <alignment horizontal="center" vertical="center"/>
    </xf>
    <xf numFmtId="176" fontId="35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3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5" fillId="3" borderId="2" xfId="0" applyFont="1" applyFill="1" applyBorder="1" applyAlignment="1">
      <alignment horizontal="center" vertical="center" wrapText="1"/>
    </xf>
    <xf numFmtId="0" fontId="45" fillId="0" borderId="2" xfId="0" applyNumberFormat="1" applyFont="1" applyBorder="1" applyAlignment="1">
      <alignment horizontal="center" vertical="center"/>
    </xf>
    <xf numFmtId="0" fontId="45" fillId="0" borderId="2" xfId="0" applyNumberFormat="1" applyFont="1" applyBorder="1" applyAlignment="1">
      <alignment vertical="center" wrapText="1"/>
    </xf>
    <xf numFmtId="0" fontId="40" fillId="0" borderId="2" xfId="0" applyNumberFormat="1" applyFont="1" applyBorder="1" applyAlignment="1">
      <alignment horizontal="center" vertical="center"/>
    </xf>
    <xf numFmtId="0" fontId="4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2" xfId="0" applyNumberFormat="1" applyFont="1" applyBorder="1" applyAlignment="1">
      <alignment horizontal="center" vertical="center"/>
    </xf>
    <xf numFmtId="0" fontId="49" fillId="0" borderId="2" xfId="0" applyNumberFormat="1" applyFont="1" applyBorder="1" applyAlignment="1">
      <alignment horizontal="center" vertical="center"/>
    </xf>
    <xf numFmtId="0" fontId="49" fillId="0" borderId="2" xfId="0" applyFont="1" applyBorder="1" applyAlignment="1">
      <alignment vertical="center"/>
    </xf>
    <xf numFmtId="0" fontId="45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41" fillId="0" borderId="2" xfId="0" applyNumberFormat="1" applyFont="1" applyBorder="1" applyAlignment="1">
      <alignment horizontal="center" vertical="center" wrapText="1"/>
    </xf>
    <xf numFmtId="0" fontId="50" fillId="0" borderId="2" xfId="0" applyNumberFormat="1" applyFont="1" applyBorder="1" applyAlignment="1">
      <alignment horizontal="center" vertical="center" wrapText="1"/>
    </xf>
    <xf numFmtId="0" fontId="51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vertical="center"/>
    </xf>
    <xf numFmtId="0" fontId="41" fillId="0" borderId="2" xfId="0" applyNumberFormat="1" applyFont="1" applyBorder="1" applyAlignment="1">
      <alignment horizontal="right" vertical="center"/>
    </xf>
    <xf numFmtId="0" fontId="50" fillId="0" borderId="2" xfId="0" applyNumberFormat="1" applyFont="1" applyBorder="1" applyAlignment="1">
      <alignment horizontal="right" vertical="center"/>
    </xf>
    <xf numFmtId="0" fontId="51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>
      <alignment vertical="center"/>
    </xf>
    <xf numFmtId="0" fontId="40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41" fillId="0" borderId="2" xfId="0" applyFont="1" applyBorder="1">
      <alignment vertical="center"/>
    </xf>
    <xf numFmtId="0" fontId="52" fillId="0" borderId="2" xfId="0" applyFont="1" applyBorder="1">
      <alignment vertical="center"/>
    </xf>
    <xf numFmtId="0" fontId="53" fillId="0" borderId="2" xfId="0" applyFont="1" applyBorder="1">
      <alignment vertical="center"/>
    </xf>
    <xf numFmtId="176" fontId="31" fillId="0" borderId="0" xfId="0" applyNumberFormat="1" applyFont="1" applyFill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4" xfId="0" applyFont="1" applyBorder="1" applyAlignment="1">
      <alignment horizontal="right" vertical="center"/>
    </xf>
    <xf numFmtId="0" fontId="45" fillId="3" borderId="2" xfId="0" applyFont="1" applyFill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27" fillId="0" borderId="0" xfId="8" applyFont="1" applyFill="1" applyAlignment="1">
      <alignment horizontal="center" vertical="center" wrapText="1"/>
    </xf>
    <xf numFmtId="0" fontId="27" fillId="0" borderId="0" xfId="8" applyFont="1" applyFill="1" applyAlignment="1">
      <alignment horizontal="left" vertical="center" wrapText="1"/>
    </xf>
    <xf numFmtId="0" fontId="31" fillId="0" borderId="2" xfId="8" applyFont="1" applyFill="1" applyBorder="1" applyAlignment="1">
      <alignment horizontal="center" vertical="center" wrapText="1"/>
    </xf>
    <xf numFmtId="0" fontId="28" fillId="0" borderId="2" xfId="8" applyFont="1" applyFill="1" applyBorder="1" applyAlignment="1">
      <alignment horizontal="left" vertical="center" wrapText="1"/>
    </xf>
    <xf numFmtId="0" fontId="28" fillId="0" borderId="2" xfId="8" applyFont="1" applyFill="1" applyBorder="1" applyAlignment="1">
      <alignment horizontal="center" vertical="center" wrapText="1"/>
    </xf>
    <xf numFmtId="0" fontId="26" fillId="0" borderId="0" xfId="13" applyFont="1" applyAlignment="1">
      <alignment horizontal="left" vertical="center"/>
    </xf>
    <xf numFmtId="0" fontId="27" fillId="0" borderId="0" xfId="13" applyFont="1" applyAlignment="1">
      <alignment horizontal="center" vertical="center"/>
    </xf>
    <xf numFmtId="0" fontId="27" fillId="0" borderId="0" xfId="13" applyFont="1" applyAlignment="1">
      <alignment horizontal="left" vertical="center"/>
    </xf>
    <xf numFmtId="0" fontId="29" fillId="0" borderId="2" xfId="13" applyFont="1" applyBorder="1" applyAlignment="1">
      <alignment horizontal="center" vertical="center"/>
    </xf>
    <xf numFmtId="0" fontId="30" fillId="0" borderId="2" xfId="13" applyFont="1" applyBorder="1" applyAlignment="1">
      <alignment horizontal="left" vertical="center"/>
    </xf>
    <xf numFmtId="0" fontId="30" fillId="0" borderId="2" xfId="13" applyFont="1" applyBorder="1" applyAlignment="1">
      <alignment horizontal="center" vertical="center"/>
    </xf>
    <xf numFmtId="0" fontId="10" fillId="0" borderId="1" xfId="16" applyBorder="1" applyAlignment="1">
      <alignment horizontal="center" vertical="center"/>
    </xf>
    <xf numFmtId="0" fontId="10" fillId="0" borderId="3" xfId="16" applyBorder="1" applyAlignment="1">
      <alignment horizontal="center" vertical="center"/>
    </xf>
    <xf numFmtId="0" fontId="10" fillId="0" borderId="2" xfId="16" applyBorder="1" applyAlignment="1">
      <alignment horizontal="center" vertical="center"/>
    </xf>
    <xf numFmtId="0" fontId="13" fillId="0" borderId="2" xfId="16" applyFont="1" applyBorder="1" applyAlignment="1">
      <alignment horizontal="center" vertical="center"/>
    </xf>
    <xf numFmtId="0" fontId="12" fillId="0" borderId="2" xfId="16" applyFont="1" applyBorder="1" applyAlignment="1">
      <alignment horizontal="center" vertical="center" wrapText="1"/>
    </xf>
    <xf numFmtId="0" fontId="12" fillId="0" borderId="2" xfId="16" applyFont="1" applyBorder="1" applyAlignment="1">
      <alignment horizontal="center" vertical="center"/>
    </xf>
    <xf numFmtId="0" fontId="13" fillId="0" borderId="1" xfId="16" applyFont="1" applyBorder="1" applyAlignment="1">
      <alignment horizontal="center" vertical="center" wrapText="1"/>
    </xf>
    <xf numFmtId="0" fontId="13" fillId="0" borderId="3" xfId="16" applyFont="1" applyBorder="1" applyAlignment="1">
      <alignment horizontal="center" vertical="center" wrapText="1"/>
    </xf>
    <xf numFmtId="0" fontId="12" fillId="0" borderId="1" xfId="16" applyFont="1" applyFill="1" applyBorder="1" applyAlignment="1">
      <alignment horizontal="center" vertical="center" wrapText="1"/>
    </xf>
    <xf numFmtId="0" fontId="12" fillId="0" borderId="3" xfId="16" applyFont="1" applyFill="1" applyBorder="1" applyAlignment="1">
      <alignment horizontal="center" vertical="center" wrapText="1"/>
    </xf>
    <xf numFmtId="0" fontId="13" fillId="0" borderId="1" xfId="16" applyFont="1" applyFill="1" applyBorder="1" applyAlignment="1">
      <alignment horizontal="center" vertical="center" wrapText="1"/>
    </xf>
    <xf numFmtId="0" fontId="13" fillId="0" borderId="3" xfId="16" applyFont="1" applyFill="1" applyBorder="1" applyAlignment="1">
      <alignment horizontal="center" vertical="center" wrapText="1"/>
    </xf>
    <xf numFmtId="0" fontId="12" fillId="0" borderId="5" xfId="16" applyFont="1" applyBorder="1" applyAlignment="1">
      <alignment horizontal="center" vertical="center" wrapText="1"/>
    </xf>
    <xf numFmtId="0" fontId="12" fillId="0" borderId="6" xfId="16" applyFont="1" applyBorder="1" applyAlignment="1">
      <alignment horizontal="center" vertical="center" wrapText="1"/>
    </xf>
    <xf numFmtId="0" fontId="12" fillId="0" borderId="1" xfId="16" applyFont="1" applyBorder="1" applyAlignment="1">
      <alignment horizontal="center" vertical="center" wrapText="1"/>
    </xf>
    <xf numFmtId="0" fontId="12" fillId="0" borderId="3" xfId="16" applyFont="1" applyBorder="1" applyAlignment="1">
      <alignment horizontal="center" vertical="center" wrapText="1"/>
    </xf>
    <xf numFmtId="177" fontId="13" fillId="0" borderId="1" xfId="16" applyNumberFormat="1" applyFont="1" applyBorder="1" applyAlignment="1">
      <alignment horizontal="center" vertical="center" wrapText="1"/>
    </xf>
    <xf numFmtId="177" fontId="13" fillId="0" borderId="3" xfId="16" applyNumberFormat="1" applyFont="1" applyBorder="1" applyAlignment="1">
      <alignment horizontal="center" vertical="center" wrapText="1"/>
    </xf>
    <xf numFmtId="0" fontId="10" fillId="0" borderId="0" xfId="16" applyAlignment="1">
      <alignment horizontal="center" vertical="center"/>
    </xf>
    <xf numFmtId="0" fontId="11" fillId="0" borderId="0" xfId="16" applyFont="1" applyAlignment="1">
      <alignment horizontal="center" vertical="center"/>
    </xf>
    <xf numFmtId="0" fontId="10" fillId="0" borderId="4" xfId="16" applyBorder="1" applyAlignment="1">
      <alignment horizontal="right" vertical="center"/>
    </xf>
    <xf numFmtId="0" fontId="12" fillId="0" borderId="2" xfId="16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76" fontId="60" fillId="0" borderId="0" xfId="0" applyNumberFormat="1" applyFont="1" applyFill="1" applyAlignment="1">
      <alignment horizontal="left" vertical="center"/>
    </xf>
    <xf numFmtId="176" fontId="61" fillId="0" borderId="0" xfId="0" applyNumberFormat="1" applyFont="1" applyFill="1" applyAlignment="1">
      <alignment horizontal="center" vertical="center"/>
    </xf>
    <xf numFmtId="0" fontId="62" fillId="0" borderId="0" xfId="0" applyFont="1" applyAlignment="1">
      <alignment horizontal="center" vertical="center"/>
    </xf>
    <xf numFmtId="176" fontId="62" fillId="0" borderId="0" xfId="0" applyNumberFormat="1" applyFont="1" applyAlignment="1">
      <alignment horizontal="center" vertical="center"/>
    </xf>
    <xf numFmtId="176" fontId="61" fillId="0" borderId="0" xfId="0" applyNumberFormat="1" applyFont="1" applyFill="1" applyAlignment="1">
      <alignment horizontal="right" vertical="center"/>
    </xf>
    <xf numFmtId="176" fontId="60" fillId="0" borderId="2" xfId="0" applyNumberFormat="1" applyFont="1" applyFill="1" applyBorder="1" applyAlignment="1">
      <alignment horizontal="center" vertical="center" wrapText="1"/>
    </xf>
    <xf numFmtId="176" fontId="60" fillId="0" borderId="1" xfId="0" applyNumberFormat="1" applyFont="1" applyFill="1" applyBorder="1" applyAlignment="1">
      <alignment horizontal="center" vertical="center" wrapText="1"/>
    </xf>
    <xf numFmtId="176" fontId="60" fillId="0" borderId="9" xfId="0" applyNumberFormat="1" applyFont="1" applyBorder="1" applyAlignment="1">
      <alignment horizontal="center" vertical="center" wrapText="1"/>
    </xf>
    <xf numFmtId="176" fontId="60" fillId="0" borderId="8" xfId="0" applyNumberFormat="1" applyFont="1" applyBorder="1" applyAlignment="1">
      <alignment horizontal="center" vertical="center" wrapText="1"/>
    </xf>
    <xf numFmtId="176" fontId="60" fillId="0" borderId="3" xfId="0" applyNumberFormat="1" applyFont="1" applyFill="1" applyBorder="1" applyAlignment="1">
      <alignment horizontal="center" vertical="center" wrapText="1"/>
    </xf>
    <xf numFmtId="176" fontId="60" fillId="0" borderId="2" xfId="0" applyNumberFormat="1" applyFont="1" applyBorder="1" applyAlignment="1">
      <alignment horizontal="center" vertical="center" wrapText="1"/>
    </xf>
    <xf numFmtId="176" fontId="60" fillId="0" borderId="2" xfId="0" applyNumberFormat="1" applyFont="1" applyFill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1" fontId="60" fillId="0" borderId="2" xfId="0" applyNumberFormat="1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</cellXfs>
  <cellStyles count="17">
    <cellStyle name="百分比 2" xfId="12"/>
    <cellStyle name="常规" xfId="0" builtinId="0"/>
    <cellStyle name="常规 2" xfId="16"/>
    <cellStyle name="常规 2 2" xfId="9"/>
    <cellStyle name="常规 2 3" xfId="10"/>
    <cellStyle name="常规 2 4" xfId="2"/>
    <cellStyle name="常规 3" xfId="14"/>
    <cellStyle name="常规 3 2" xfId="4"/>
    <cellStyle name="常规 4" xfId="5"/>
    <cellStyle name="常规 5" xfId="6"/>
    <cellStyle name="常规 5 2" xfId="15"/>
    <cellStyle name="常规 5 2 2" xfId="8"/>
    <cellStyle name="常规 5 3" xfId="13"/>
    <cellStyle name="常规 6" xfId="7"/>
    <cellStyle name="常规 7" xfId="11"/>
    <cellStyle name="常规 8" xfId="1"/>
    <cellStyle name="常规 9" xfId="3"/>
  </cellStyles>
  <dxfs count="0"/>
  <tableStyles count="0" defaultTableStyle="TableStyleMedium2" defaultPivotStyle="PivotStyleLight16"/>
  <colors>
    <mruColors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"/>
  <sheetViews>
    <sheetView topLeftCell="A4" workbookViewId="0">
      <selection activeCell="D19" sqref="D19"/>
    </sheetView>
  </sheetViews>
  <sheetFormatPr defaultColWidth="9" defaultRowHeight="15.6"/>
  <cols>
    <col min="1" max="1" width="5.19921875" customWidth="1"/>
    <col min="2" max="2" width="38.5" customWidth="1"/>
    <col min="3" max="3" width="7.3984375" customWidth="1"/>
    <col min="4" max="4" width="11.3984375" style="94" customWidth="1"/>
    <col min="5" max="5" width="12.59765625" style="94" customWidth="1"/>
    <col min="6" max="6" width="15.3984375" style="94" customWidth="1"/>
    <col min="7" max="8" width="14.59765625" style="94" customWidth="1"/>
    <col min="9" max="11" width="12.5" style="94" customWidth="1"/>
    <col min="12" max="12" width="12.19921875" style="94" customWidth="1"/>
    <col min="13" max="13" width="12.69921875" style="94" customWidth="1"/>
    <col min="14" max="14" width="14.59765625" style="94" customWidth="1"/>
    <col min="15" max="15" width="16.09765625" style="94" customWidth="1"/>
    <col min="16" max="16" width="11.5" style="94" customWidth="1"/>
    <col min="17" max="17" width="12.69921875" style="94" customWidth="1"/>
    <col min="18" max="18" width="12.19921875" style="94" customWidth="1"/>
    <col min="19" max="19" width="11.8984375" style="94" customWidth="1"/>
    <col min="20" max="21" width="13.19921875" style="94" customWidth="1"/>
    <col min="22" max="22" width="12.5" style="94" customWidth="1"/>
    <col min="23" max="23" width="12.69921875" style="94" customWidth="1"/>
    <col min="24" max="24" width="12.5" style="94" customWidth="1"/>
    <col min="25" max="25" width="12" style="94" customWidth="1"/>
    <col min="26" max="27" width="12.5" style="94" customWidth="1"/>
    <col min="28" max="30" width="12.5" customWidth="1"/>
    <col min="31" max="31" width="10.19921875" customWidth="1"/>
    <col min="32" max="32" width="12.5" customWidth="1"/>
    <col min="33" max="33" width="13.19921875" customWidth="1"/>
    <col min="34" max="35" width="12.5" customWidth="1"/>
    <col min="36" max="36" width="12.09765625" customWidth="1"/>
    <col min="37" max="37" width="11.8984375" customWidth="1"/>
    <col min="38" max="38" width="12.8984375" customWidth="1"/>
    <col min="39" max="39" width="12.09765625" customWidth="1"/>
    <col min="40" max="40" width="11.8984375" customWidth="1"/>
    <col min="41" max="41" width="11.59765625" customWidth="1"/>
    <col min="42" max="42" width="11.8984375" customWidth="1"/>
    <col min="43" max="44" width="9.69921875" customWidth="1"/>
  </cols>
  <sheetData>
    <row r="1" spans="1:44">
      <c r="A1" s="143" t="s">
        <v>0</v>
      </c>
      <c r="B1" s="144"/>
    </row>
    <row r="2" spans="1:44" ht="27.75" customHeight="1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</row>
    <row r="3" spans="1:44" ht="25.5" customHeight="1">
      <c r="A3" s="146" t="s">
        <v>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</row>
    <row r="4" spans="1:44" ht="24" customHeight="1">
      <c r="A4" s="142" t="s">
        <v>3</v>
      </c>
      <c r="B4" s="142" t="s">
        <v>4</v>
      </c>
      <c r="C4" s="142" t="s">
        <v>5</v>
      </c>
      <c r="D4" s="147" t="s">
        <v>6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50" t="s">
        <v>7</v>
      </c>
      <c r="AR4" s="150" t="s">
        <v>8</v>
      </c>
    </row>
    <row r="5" spans="1:44" s="108" customFormat="1" ht="31.5" customHeight="1">
      <c r="A5" s="142"/>
      <c r="B5" s="142"/>
      <c r="C5" s="142"/>
      <c r="D5" s="112" t="s">
        <v>9</v>
      </c>
      <c r="E5" s="112" t="s">
        <v>10</v>
      </c>
      <c r="F5" s="112" t="s">
        <v>11</v>
      </c>
      <c r="G5" s="112" t="s">
        <v>12</v>
      </c>
      <c r="H5" s="112" t="s">
        <v>13</v>
      </c>
      <c r="I5" s="112" t="s">
        <v>14</v>
      </c>
      <c r="J5" s="112" t="s">
        <v>15</v>
      </c>
      <c r="K5" s="112" t="s">
        <v>16</v>
      </c>
      <c r="L5" s="112" t="s">
        <v>17</v>
      </c>
      <c r="M5" s="112" t="s">
        <v>18</v>
      </c>
      <c r="N5" s="112" t="s">
        <v>19</v>
      </c>
      <c r="O5" s="112" t="s">
        <v>20</v>
      </c>
      <c r="P5" s="112" t="s">
        <v>21</v>
      </c>
      <c r="Q5" s="112" t="s">
        <v>22</v>
      </c>
      <c r="R5" s="112" t="s">
        <v>23</v>
      </c>
      <c r="S5" s="112" t="s">
        <v>24</v>
      </c>
      <c r="T5" s="112" t="s">
        <v>25</v>
      </c>
      <c r="U5" s="112" t="s">
        <v>26</v>
      </c>
      <c r="V5" s="112" t="s">
        <v>27</v>
      </c>
      <c r="W5" s="112" t="s">
        <v>28</v>
      </c>
      <c r="X5" s="112" t="s">
        <v>29</v>
      </c>
      <c r="Y5" s="112" t="s">
        <v>30</v>
      </c>
      <c r="Z5" s="112" t="s">
        <v>31</v>
      </c>
      <c r="AA5" s="112" t="s">
        <v>32</v>
      </c>
      <c r="AB5" s="112" t="s">
        <v>33</v>
      </c>
      <c r="AC5" s="112" t="s">
        <v>34</v>
      </c>
      <c r="AD5" s="112" t="s">
        <v>35</v>
      </c>
      <c r="AE5" s="112" t="s">
        <v>36</v>
      </c>
      <c r="AF5" s="112" t="s">
        <v>37</v>
      </c>
      <c r="AG5" s="112" t="s">
        <v>38</v>
      </c>
      <c r="AH5" s="112" t="s">
        <v>39</v>
      </c>
      <c r="AI5" s="112" t="s">
        <v>40</v>
      </c>
      <c r="AJ5" s="112" t="s">
        <v>41</v>
      </c>
      <c r="AK5" s="112" t="s">
        <v>42</v>
      </c>
      <c r="AL5" s="112" t="s">
        <v>43</v>
      </c>
      <c r="AM5" s="112" t="s">
        <v>44</v>
      </c>
      <c r="AN5" s="112" t="s">
        <v>45</v>
      </c>
      <c r="AO5" s="112" t="s">
        <v>46</v>
      </c>
      <c r="AP5" s="112" t="s">
        <v>47</v>
      </c>
      <c r="AQ5" s="151"/>
      <c r="AR5" s="151"/>
    </row>
    <row r="6" spans="1:44" ht="27.75" customHeight="1">
      <c r="A6" s="148" t="s">
        <v>48</v>
      </c>
      <c r="B6" s="149"/>
      <c r="C6" s="113">
        <v>25242</v>
      </c>
      <c r="D6" s="114"/>
      <c r="E6" s="114"/>
      <c r="F6" s="122">
        <f t="shared" ref="F6:AP6" si="0">F7+F14+F19+F23</f>
        <v>258</v>
      </c>
      <c r="G6" s="122">
        <f t="shared" si="0"/>
        <v>243</v>
      </c>
      <c r="H6" s="122">
        <f t="shared" si="0"/>
        <v>228</v>
      </c>
      <c r="I6" s="122">
        <f t="shared" si="0"/>
        <v>223</v>
      </c>
      <c r="J6" s="122">
        <f t="shared" si="0"/>
        <v>445</v>
      </c>
      <c r="K6" s="122">
        <f t="shared" si="0"/>
        <v>373.2</v>
      </c>
      <c r="L6" s="122">
        <f t="shared" si="0"/>
        <v>399</v>
      </c>
      <c r="M6" s="122">
        <f t="shared" si="0"/>
        <v>1078</v>
      </c>
      <c r="N6" s="122">
        <f t="shared" si="0"/>
        <v>326.2</v>
      </c>
      <c r="O6" s="122">
        <f t="shared" si="0"/>
        <v>290.8</v>
      </c>
      <c r="P6" s="122">
        <f t="shared" si="0"/>
        <v>564</v>
      </c>
      <c r="Q6" s="122">
        <f t="shared" si="0"/>
        <v>446</v>
      </c>
      <c r="R6" s="122">
        <f t="shared" si="0"/>
        <v>381</v>
      </c>
      <c r="S6" s="122">
        <f t="shared" si="0"/>
        <v>710</v>
      </c>
      <c r="T6" s="122">
        <f t="shared" si="0"/>
        <v>378</v>
      </c>
      <c r="U6" s="122">
        <f t="shared" si="0"/>
        <v>703</v>
      </c>
      <c r="V6" s="122">
        <f t="shared" si="0"/>
        <v>409.2</v>
      </c>
      <c r="W6" s="122">
        <f t="shared" si="0"/>
        <v>294</v>
      </c>
      <c r="X6" s="122">
        <f t="shared" si="0"/>
        <v>363</v>
      </c>
      <c r="Y6" s="122">
        <f t="shared" si="0"/>
        <v>268</v>
      </c>
      <c r="Z6" s="122">
        <f t="shared" si="0"/>
        <v>801</v>
      </c>
      <c r="AA6" s="122">
        <f t="shared" si="0"/>
        <v>857</v>
      </c>
      <c r="AB6" s="113">
        <f t="shared" si="0"/>
        <v>914</v>
      </c>
      <c r="AC6" s="113">
        <f t="shared" si="0"/>
        <v>1090</v>
      </c>
      <c r="AD6" s="113">
        <f t="shared" si="0"/>
        <v>376</v>
      </c>
      <c r="AE6" s="113">
        <f t="shared" si="0"/>
        <v>693.2</v>
      </c>
      <c r="AF6" s="113">
        <f t="shared" si="0"/>
        <v>667</v>
      </c>
      <c r="AG6" s="113">
        <f t="shared" si="0"/>
        <v>831</v>
      </c>
      <c r="AH6" s="113">
        <f t="shared" si="0"/>
        <v>1098</v>
      </c>
      <c r="AI6" s="113">
        <f t="shared" si="0"/>
        <v>752</v>
      </c>
      <c r="AJ6" s="113">
        <f t="shared" si="0"/>
        <v>930.4</v>
      </c>
      <c r="AK6" s="113">
        <f t="shared" si="0"/>
        <v>876</v>
      </c>
      <c r="AL6" s="113">
        <f t="shared" si="0"/>
        <v>905.8</v>
      </c>
      <c r="AM6" s="113">
        <f t="shared" si="0"/>
        <v>615.20000000000005</v>
      </c>
      <c r="AN6" s="113">
        <f t="shared" si="0"/>
        <v>1161</v>
      </c>
      <c r="AO6" s="113">
        <f t="shared" si="0"/>
        <v>1152</v>
      </c>
      <c r="AP6" s="113">
        <f t="shared" si="0"/>
        <v>952</v>
      </c>
      <c r="AQ6" s="152"/>
      <c r="AR6" s="152"/>
    </row>
    <row r="7" spans="1:44" s="109" customFormat="1" ht="27.75" customHeight="1">
      <c r="A7" s="139" t="s">
        <v>49</v>
      </c>
      <c r="B7" s="140"/>
      <c r="C7" s="115">
        <f t="shared" ref="C7:AP7" si="1">SUM(C8:C13)</f>
        <v>2680</v>
      </c>
      <c r="D7" s="116"/>
      <c r="E7" s="116"/>
      <c r="F7" s="116">
        <f t="shared" si="1"/>
        <v>0</v>
      </c>
      <c r="G7" s="116">
        <f t="shared" si="1"/>
        <v>0</v>
      </c>
      <c r="H7" s="116">
        <f t="shared" si="1"/>
        <v>30</v>
      </c>
      <c r="I7" s="116">
        <f t="shared" si="1"/>
        <v>0</v>
      </c>
      <c r="J7" s="116">
        <f t="shared" si="1"/>
        <v>130</v>
      </c>
      <c r="K7" s="116">
        <f t="shared" si="1"/>
        <v>30</v>
      </c>
      <c r="L7" s="116">
        <f t="shared" si="1"/>
        <v>0</v>
      </c>
      <c r="M7" s="116">
        <f t="shared" si="1"/>
        <v>120</v>
      </c>
      <c r="N7" s="116">
        <f t="shared" si="1"/>
        <v>30</v>
      </c>
      <c r="O7" s="116">
        <f t="shared" si="1"/>
        <v>30</v>
      </c>
      <c r="P7" s="116">
        <f t="shared" si="1"/>
        <v>115</v>
      </c>
      <c r="Q7" s="116">
        <f t="shared" si="1"/>
        <v>30</v>
      </c>
      <c r="R7" s="116">
        <f t="shared" si="1"/>
        <v>75</v>
      </c>
      <c r="S7" s="116">
        <f t="shared" si="1"/>
        <v>80</v>
      </c>
      <c r="T7" s="116">
        <f t="shared" si="1"/>
        <v>100</v>
      </c>
      <c r="U7" s="116">
        <f t="shared" si="1"/>
        <v>70</v>
      </c>
      <c r="V7" s="116">
        <f t="shared" si="1"/>
        <v>60</v>
      </c>
      <c r="W7" s="116">
        <f t="shared" si="1"/>
        <v>30</v>
      </c>
      <c r="X7" s="116">
        <f t="shared" si="1"/>
        <v>110</v>
      </c>
      <c r="Y7" s="116">
        <f t="shared" si="1"/>
        <v>30</v>
      </c>
      <c r="Z7" s="116">
        <f t="shared" si="1"/>
        <v>130</v>
      </c>
      <c r="AA7" s="116">
        <f t="shared" si="1"/>
        <v>95</v>
      </c>
      <c r="AB7" s="115">
        <f t="shared" si="1"/>
        <v>120</v>
      </c>
      <c r="AC7" s="115">
        <f t="shared" si="1"/>
        <v>60</v>
      </c>
      <c r="AD7" s="115">
        <f t="shared" si="1"/>
        <v>60</v>
      </c>
      <c r="AE7" s="115">
        <f t="shared" si="1"/>
        <v>70</v>
      </c>
      <c r="AF7" s="115">
        <f t="shared" si="1"/>
        <v>100</v>
      </c>
      <c r="AG7" s="115">
        <f t="shared" si="1"/>
        <v>95</v>
      </c>
      <c r="AH7" s="115">
        <f t="shared" si="1"/>
        <v>90</v>
      </c>
      <c r="AI7" s="115">
        <f t="shared" si="1"/>
        <v>65</v>
      </c>
      <c r="AJ7" s="115">
        <f t="shared" si="1"/>
        <v>145</v>
      </c>
      <c r="AK7" s="115">
        <f t="shared" si="1"/>
        <v>90</v>
      </c>
      <c r="AL7" s="115">
        <f t="shared" si="1"/>
        <v>160</v>
      </c>
      <c r="AM7" s="115">
        <f t="shared" si="1"/>
        <v>50</v>
      </c>
      <c r="AN7" s="115">
        <f t="shared" si="1"/>
        <v>70</v>
      </c>
      <c r="AO7" s="115">
        <f t="shared" si="1"/>
        <v>120</v>
      </c>
      <c r="AP7" s="115">
        <f t="shared" si="1"/>
        <v>90</v>
      </c>
      <c r="AQ7" s="132"/>
      <c r="AR7" s="133"/>
    </row>
    <row r="8" spans="1:44" ht="27.75" customHeight="1">
      <c r="A8" s="117">
        <v>1</v>
      </c>
      <c r="B8" s="118" t="s">
        <v>50</v>
      </c>
      <c r="C8" s="119">
        <v>1500</v>
      </c>
      <c r="D8" s="116"/>
      <c r="E8" s="123"/>
      <c r="F8" s="123"/>
      <c r="G8" s="123"/>
      <c r="H8" s="123"/>
      <c r="I8" s="123"/>
      <c r="J8" s="123">
        <v>50</v>
      </c>
      <c r="K8" s="123">
        <v>30</v>
      </c>
      <c r="L8" s="123"/>
      <c r="M8" s="123">
        <v>50</v>
      </c>
      <c r="N8" s="123">
        <v>30</v>
      </c>
      <c r="O8" s="123">
        <v>30</v>
      </c>
      <c r="P8" s="123">
        <v>50</v>
      </c>
      <c r="Q8" s="123">
        <v>30</v>
      </c>
      <c r="R8" s="123">
        <v>30</v>
      </c>
      <c r="S8" s="123">
        <v>60</v>
      </c>
      <c r="T8" s="123">
        <v>30</v>
      </c>
      <c r="U8" s="123">
        <v>50</v>
      </c>
      <c r="V8" s="123">
        <v>30</v>
      </c>
      <c r="W8" s="123">
        <v>30</v>
      </c>
      <c r="X8" s="123">
        <v>30</v>
      </c>
      <c r="Y8" s="123">
        <v>30</v>
      </c>
      <c r="Z8" s="123">
        <v>60</v>
      </c>
      <c r="AA8" s="123">
        <v>50</v>
      </c>
      <c r="AB8" s="127">
        <v>60</v>
      </c>
      <c r="AC8" s="127">
        <v>60</v>
      </c>
      <c r="AD8" s="127">
        <v>60</v>
      </c>
      <c r="AE8" s="127">
        <v>50</v>
      </c>
      <c r="AF8" s="127">
        <v>60</v>
      </c>
      <c r="AG8" s="127">
        <v>60</v>
      </c>
      <c r="AH8" s="127">
        <v>50</v>
      </c>
      <c r="AI8" s="127">
        <v>60</v>
      </c>
      <c r="AJ8" s="127">
        <v>60</v>
      </c>
      <c r="AK8" s="127">
        <v>50</v>
      </c>
      <c r="AL8" s="127">
        <v>60</v>
      </c>
      <c r="AM8" s="127">
        <v>50</v>
      </c>
      <c r="AN8" s="127">
        <v>50</v>
      </c>
      <c r="AO8" s="127">
        <v>50</v>
      </c>
      <c r="AP8" s="127">
        <v>50</v>
      </c>
      <c r="AQ8" s="134"/>
      <c r="AR8" s="133"/>
    </row>
    <row r="9" spans="1:44" ht="27.75" customHeight="1">
      <c r="A9" s="117">
        <v>2</v>
      </c>
      <c r="B9" s="118" t="s">
        <v>51</v>
      </c>
      <c r="C9" s="119">
        <v>320</v>
      </c>
      <c r="D9" s="116"/>
      <c r="E9" s="123"/>
      <c r="F9" s="123"/>
      <c r="G9" s="123"/>
      <c r="H9" s="123"/>
      <c r="I9" s="123"/>
      <c r="J9" s="123"/>
      <c r="K9" s="123"/>
      <c r="L9" s="123"/>
      <c r="M9" s="123">
        <v>20</v>
      </c>
      <c r="N9" s="123"/>
      <c r="O9" s="123"/>
      <c r="P9" s="123"/>
      <c r="Q9" s="123"/>
      <c r="R9" s="123"/>
      <c r="S9" s="123"/>
      <c r="T9" s="123">
        <v>40</v>
      </c>
      <c r="U9" s="123"/>
      <c r="V9" s="123"/>
      <c r="W9" s="123"/>
      <c r="X9" s="123">
        <v>20</v>
      </c>
      <c r="Y9" s="123"/>
      <c r="Z9" s="123">
        <v>40</v>
      </c>
      <c r="AA9" s="123"/>
      <c r="AB9" s="127"/>
      <c r="AC9" s="127"/>
      <c r="AD9" s="127"/>
      <c r="AE9" s="127">
        <v>20</v>
      </c>
      <c r="AF9" s="127">
        <v>40</v>
      </c>
      <c r="AG9" s="127"/>
      <c r="AH9" s="127"/>
      <c r="AI9" s="127"/>
      <c r="AJ9" s="127">
        <v>20</v>
      </c>
      <c r="AK9" s="127">
        <v>40</v>
      </c>
      <c r="AL9" s="127"/>
      <c r="AM9" s="127"/>
      <c r="AN9" s="127"/>
      <c r="AO9" s="127">
        <v>40</v>
      </c>
      <c r="AP9" s="127">
        <v>40</v>
      </c>
      <c r="AQ9" s="134"/>
      <c r="AR9" s="133"/>
    </row>
    <row r="10" spans="1:44" ht="27.75" customHeight="1">
      <c r="A10" s="117">
        <v>3</v>
      </c>
      <c r="B10" s="118" t="s">
        <v>52</v>
      </c>
      <c r="C10" s="119">
        <v>300</v>
      </c>
      <c r="D10" s="116"/>
      <c r="E10" s="123"/>
      <c r="F10" s="123"/>
      <c r="G10" s="123"/>
      <c r="H10" s="123">
        <v>30</v>
      </c>
      <c r="I10" s="123"/>
      <c r="J10" s="123">
        <v>30</v>
      </c>
      <c r="K10" s="123"/>
      <c r="L10" s="123"/>
      <c r="M10" s="123">
        <v>30</v>
      </c>
      <c r="N10" s="123"/>
      <c r="O10" s="123"/>
      <c r="P10" s="123">
        <v>30</v>
      </c>
      <c r="Q10" s="123"/>
      <c r="R10" s="123"/>
      <c r="S10" s="123"/>
      <c r="T10" s="123"/>
      <c r="U10" s="123"/>
      <c r="V10" s="123">
        <v>30</v>
      </c>
      <c r="W10" s="123"/>
      <c r="X10" s="123">
        <v>30</v>
      </c>
      <c r="Y10" s="123"/>
      <c r="Z10" s="123">
        <v>30</v>
      </c>
      <c r="AA10" s="123"/>
      <c r="AB10" s="127">
        <v>30</v>
      </c>
      <c r="AC10" s="127"/>
      <c r="AD10" s="127"/>
      <c r="AE10" s="127"/>
      <c r="AF10" s="127"/>
      <c r="AG10" s="127"/>
      <c r="AH10" s="127"/>
      <c r="AI10" s="127"/>
      <c r="AJ10" s="127">
        <v>30</v>
      </c>
      <c r="AK10" s="127"/>
      <c r="AL10" s="127">
        <v>30</v>
      </c>
      <c r="AM10" s="127"/>
      <c r="AN10" s="127"/>
      <c r="AO10" s="127"/>
      <c r="AP10" s="127"/>
      <c r="AQ10" s="134"/>
      <c r="AR10" s="133"/>
    </row>
    <row r="11" spans="1:44" s="110" customFormat="1" ht="27.75" customHeight="1">
      <c r="A11" s="117">
        <v>4</v>
      </c>
      <c r="B11" s="118" t="s">
        <v>53</v>
      </c>
      <c r="C11" s="119">
        <v>120</v>
      </c>
      <c r="D11" s="116"/>
      <c r="E11" s="124"/>
      <c r="F11" s="124"/>
      <c r="G11" s="124"/>
      <c r="H11" s="124"/>
      <c r="I11" s="124"/>
      <c r="J11" s="124">
        <v>20</v>
      </c>
      <c r="K11" s="124"/>
      <c r="L11" s="124"/>
      <c r="M11" s="124">
        <v>20</v>
      </c>
      <c r="N11" s="124"/>
      <c r="O11" s="124"/>
      <c r="P11" s="124"/>
      <c r="Q11" s="124"/>
      <c r="R11" s="124">
        <v>20</v>
      </c>
      <c r="S11" s="124">
        <v>20</v>
      </c>
      <c r="T11" s="124"/>
      <c r="U11" s="124"/>
      <c r="V11" s="124"/>
      <c r="W11" s="124"/>
      <c r="X11" s="124"/>
      <c r="Y11" s="124"/>
      <c r="Z11" s="124"/>
      <c r="AA11" s="124"/>
      <c r="AB11" s="128"/>
      <c r="AC11" s="128"/>
      <c r="AD11" s="128"/>
      <c r="AE11" s="128"/>
      <c r="AF11" s="128"/>
      <c r="AG11" s="128"/>
      <c r="AH11" s="128">
        <v>20</v>
      </c>
      <c r="AI11" s="128"/>
      <c r="AJ11" s="128"/>
      <c r="AK11" s="128"/>
      <c r="AL11" s="128">
        <v>20</v>
      </c>
      <c r="AM11" s="128"/>
      <c r="AN11" s="128"/>
      <c r="AO11" s="128"/>
      <c r="AP11" s="128"/>
      <c r="AQ11" s="135"/>
      <c r="AR11" s="133"/>
    </row>
    <row r="12" spans="1:44" s="110" customFormat="1" ht="27.75" customHeight="1">
      <c r="A12" s="117">
        <v>5</v>
      </c>
      <c r="B12" s="118" t="s">
        <v>54</v>
      </c>
      <c r="C12" s="119">
        <v>350</v>
      </c>
      <c r="D12" s="116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>
        <v>30</v>
      </c>
      <c r="Q12" s="124"/>
      <c r="R12" s="124">
        <v>25</v>
      </c>
      <c r="S12" s="124"/>
      <c r="T12" s="124">
        <v>30</v>
      </c>
      <c r="U12" s="124">
        <v>20</v>
      </c>
      <c r="V12" s="124"/>
      <c r="W12" s="124"/>
      <c r="X12" s="124"/>
      <c r="Y12" s="124"/>
      <c r="Z12" s="124"/>
      <c r="AA12" s="124">
        <v>45</v>
      </c>
      <c r="AB12" s="128">
        <v>30</v>
      </c>
      <c r="AC12" s="128"/>
      <c r="AD12" s="128"/>
      <c r="AE12" s="128"/>
      <c r="AF12" s="128"/>
      <c r="AG12" s="128">
        <v>35</v>
      </c>
      <c r="AH12" s="128">
        <v>20</v>
      </c>
      <c r="AI12" s="128"/>
      <c r="AJ12" s="128">
        <v>35</v>
      </c>
      <c r="AK12" s="128"/>
      <c r="AL12" s="128">
        <v>50</v>
      </c>
      <c r="AM12" s="128"/>
      <c r="AN12" s="128"/>
      <c r="AO12" s="128">
        <v>30</v>
      </c>
      <c r="AP12" s="128"/>
      <c r="AQ12" s="135"/>
      <c r="AR12" s="133"/>
    </row>
    <row r="13" spans="1:44" ht="27.75" customHeight="1">
      <c r="A13" s="117">
        <v>6</v>
      </c>
      <c r="B13" s="118" t="s">
        <v>55</v>
      </c>
      <c r="C13" s="119">
        <v>90</v>
      </c>
      <c r="D13" s="116"/>
      <c r="E13" s="123"/>
      <c r="F13" s="123"/>
      <c r="G13" s="123"/>
      <c r="H13" s="123"/>
      <c r="I13" s="123"/>
      <c r="J13" s="123">
        <v>30</v>
      </c>
      <c r="K13" s="123"/>
      <c r="L13" s="123"/>
      <c r="M13" s="123"/>
      <c r="N13" s="123"/>
      <c r="O13" s="123"/>
      <c r="P13" s="123">
        <v>5</v>
      </c>
      <c r="Q13" s="123"/>
      <c r="R13" s="123"/>
      <c r="S13" s="123"/>
      <c r="T13" s="123"/>
      <c r="U13" s="123"/>
      <c r="V13" s="123"/>
      <c r="W13" s="123"/>
      <c r="X13" s="123">
        <v>30</v>
      </c>
      <c r="Y13" s="123"/>
      <c r="Z13" s="123"/>
      <c r="AA13" s="123"/>
      <c r="AB13" s="127"/>
      <c r="AC13" s="127"/>
      <c r="AD13" s="127"/>
      <c r="AE13" s="127"/>
      <c r="AF13" s="127"/>
      <c r="AG13" s="127"/>
      <c r="AH13" s="127"/>
      <c r="AI13" s="127">
        <v>5</v>
      </c>
      <c r="AJ13" s="127"/>
      <c r="AK13" s="127"/>
      <c r="AL13" s="127"/>
      <c r="AM13" s="127"/>
      <c r="AN13" s="127">
        <v>20</v>
      </c>
      <c r="AO13" s="127"/>
      <c r="AP13" s="127"/>
      <c r="AQ13" s="134"/>
      <c r="AR13" s="133"/>
    </row>
    <row r="14" spans="1:44" s="109" customFormat="1" ht="27.75" customHeight="1">
      <c r="A14" s="141" t="s">
        <v>56</v>
      </c>
      <c r="B14" s="141"/>
      <c r="C14" s="115">
        <f>SUM(C15:C18)</f>
        <v>3750</v>
      </c>
      <c r="D14" s="116"/>
      <c r="E14" s="116"/>
      <c r="F14" s="116">
        <f t="shared" ref="F14:AP14" si="2">SUM(F15:F18)</f>
        <v>73</v>
      </c>
      <c r="G14" s="116">
        <f t="shared" si="2"/>
        <v>63</v>
      </c>
      <c r="H14" s="116">
        <f t="shared" si="2"/>
        <v>43</v>
      </c>
      <c r="I14" s="116">
        <f t="shared" si="2"/>
        <v>48</v>
      </c>
      <c r="J14" s="116">
        <f t="shared" si="2"/>
        <v>99</v>
      </c>
      <c r="K14" s="116">
        <f t="shared" si="2"/>
        <v>92</v>
      </c>
      <c r="L14" s="116">
        <f t="shared" si="2"/>
        <v>159</v>
      </c>
      <c r="M14" s="116">
        <f t="shared" si="2"/>
        <v>122</v>
      </c>
      <c r="N14" s="116">
        <f t="shared" si="2"/>
        <v>80</v>
      </c>
      <c r="O14" s="116">
        <f t="shared" si="2"/>
        <v>55</v>
      </c>
      <c r="P14" s="116">
        <f t="shared" si="2"/>
        <v>177</v>
      </c>
      <c r="Q14" s="116">
        <f t="shared" si="2"/>
        <v>47</v>
      </c>
      <c r="R14" s="116">
        <f t="shared" si="2"/>
        <v>89</v>
      </c>
      <c r="S14" s="116">
        <f t="shared" si="2"/>
        <v>156</v>
      </c>
      <c r="T14" s="116">
        <f t="shared" si="2"/>
        <v>65</v>
      </c>
      <c r="U14" s="116">
        <f t="shared" si="2"/>
        <v>45</v>
      </c>
      <c r="V14" s="116">
        <f t="shared" si="2"/>
        <v>90</v>
      </c>
      <c r="W14" s="116">
        <f t="shared" si="2"/>
        <v>52</v>
      </c>
      <c r="X14" s="116">
        <f t="shared" si="2"/>
        <v>44</v>
      </c>
      <c r="Y14" s="116">
        <f t="shared" si="2"/>
        <v>48</v>
      </c>
      <c r="Z14" s="116">
        <f t="shared" si="2"/>
        <v>165</v>
      </c>
      <c r="AA14" s="116">
        <f t="shared" si="2"/>
        <v>172</v>
      </c>
      <c r="AB14" s="115">
        <f t="shared" si="2"/>
        <v>128</v>
      </c>
      <c r="AC14" s="115">
        <f t="shared" si="2"/>
        <v>142</v>
      </c>
      <c r="AD14" s="115">
        <f t="shared" si="2"/>
        <v>60</v>
      </c>
      <c r="AE14" s="115">
        <f t="shared" si="2"/>
        <v>108</v>
      </c>
      <c r="AF14" s="115">
        <f t="shared" si="2"/>
        <v>101</v>
      </c>
      <c r="AG14" s="115">
        <f t="shared" si="2"/>
        <v>146</v>
      </c>
      <c r="AH14" s="115">
        <f t="shared" si="2"/>
        <v>120</v>
      </c>
      <c r="AI14" s="115">
        <f t="shared" si="2"/>
        <v>141</v>
      </c>
      <c r="AJ14" s="115">
        <f t="shared" si="2"/>
        <v>141</v>
      </c>
      <c r="AK14" s="115">
        <f t="shared" si="2"/>
        <v>164</v>
      </c>
      <c r="AL14" s="115">
        <f t="shared" si="2"/>
        <v>97</v>
      </c>
      <c r="AM14" s="115">
        <f t="shared" si="2"/>
        <v>120</v>
      </c>
      <c r="AN14" s="115">
        <f t="shared" si="2"/>
        <v>83</v>
      </c>
      <c r="AO14" s="115">
        <f t="shared" si="2"/>
        <v>80</v>
      </c>
      <c r="AP14" s="115">
        <f t="shared" si="2"/>
        <v>82</v>
      </c>
      <c r="AQ14" s="132"/>
      <c r="AR14" s="133"/>
    </row>
    <row r="15" spans="1:44" ht="27.75" customHeight="1">
      <c r="A15" s="117">
        <v>1</v>
      </c>
      <c r="B15" s="118" t="s">
        <v>57</v>
      </c>
      <c r="C15" s="119">
        <v>1975</v>
      </c>
      <c r="D15" s="116"/>
      <c r="E15" s="123"/>
      <c r="F15" s="123">
        <v>40</v>
      </c>
      <c r="G15" s="123">
        <v>40</v>
      </c>
      <c r="H15" s="123">
        <v>40</v>
      </c>
      <c r="I15" s="123">
        <v>45</v>
      </c>
      <c r="J15" s="123">
        <v>40</v>
      </c>
      <c r="K15" s="123">
        <v>80</v>
      </c>
      <c r="L15" s="123">
        <v>75</v>
      </c>
      <c r="M15" s="123">
        <v>70</v>
      </c>
      <c r="N15" s="123">
        <v>75</v>
      </c>
      <c r="O15" s="123">
        <v>40</v>
      </c>
      <c r="P15" s="123">
        <v>50</v>
      </c>
      <c r="Q15" s="123">
        <v>40</v>
      </c>
      <c r="R15" s="123">
        <v>40</v>
      </c>
      <c r="S15" s="123">
        <v>60</v>
      </c>
      <c r="T15" s="123">
        <v>55</v>
      </c>
      <c r="U15" s="123">
        <v>40</v>
      </c>
      <c r="V15" s="123">
        <v>45</v>
      </c>
      <c r="W15" s="123">
        <v>40</v>
      </c>
      <c r="X15" s="123">
        <v>40</v>
      </c>
      <c r="Y15" s="123">
        <v>45</v>
      </c>
      <c r="Z15" s="123">
        <v>80</v>
      </c>
      <c r="AA15" s="123">
        <v>70</v>
      </c>
      <c r="AB15" s="127">
        <v>40</v>
      </c>
      <c r="AC15" s="127">
        <v>65</v>
      </c>
      <c r="AD15" s="127">
        <v>55</v>
      </c>
      <c r="AE15" s="127">
        <v>70</v>
      </c>
      <c r="AF15" s="127">
        <v>50</v>
      </c>
      <c r="AG15" s="127">
        <v>75</v>
      </c>
      <c r="AH15" s="127">
        <v>40</v>
      </c>
      <c r="AI15" s="127">
        <v>45</v>
      </c>
      <c r="AJ15" s="127">
        <v>40</v>
      </c>
      <c r="AK15" s="127">
        <v>45</v>
      </c>
      <c r="AL15" s="127">
        <v>60</v>
      </c>
      <c r="AM15" s="127">
        <v>70</v>
      </c>
      <c r="AN15" s="127">
        <v>40</v>
      </c>
      <c r="AO15" s="127">
        <v>40</v>
      </c>
      <c r="AP15" s="127">
        <v>40</v>
      </c>
      <c r="AQ15" s="134"/>
      <c r="AR15" s="133"/>
    </row>
    <row r="16" spans="1:44" ht="27.75" customHeight="1">
      <c r="A16" s="117">
        <v>2</v>
      </c>
      <c r="B16" s="118" t="s">
        <v>58</v>
      </c>
      <c r="C16" s="119">
        <v>300</v>
      </c>
      <c r="D16" s="116"/>
      <c r="E16" s="123"/>
      <c r="F16" s="123">
        <v>5</v>
      </c>
      <c r="G16" s="123">
        <v>4</v>
      </c>
      <c r="H16" s="123">
        <v>3</v>
      </c>
      <c r="I16" s="123">
        <v>3</v>
      </c>
      <c r="J16" s="123">
        <v>4</v>
      </c>
      <c r="K16" s="123">
        <v>7</v>
      </c>
      <c r="L16" s="123">
        <v>12</v>
      </c>
      <c r="M16" s="123">
        <v>12</v>
      </c>
      <c r="N16" s="123">
        <v>5</v>
      </c>
      <c r="O16" s="123">
        <v>5</v>
      </c>
      <c r="P16" s="123">
        <v>11</v>
      </c>
      <c r="Q16" s="123">
        <v>7</v>
      </c>
      <c r="R16" s="123">
        <v>9</v>
      </c>
      <c r="S16" s="123">
        <v>12</v>
      </c>
      <c r="T16" s="123">
        <v>5</v>
      </c>
      <c r="U16" s="123">
        <v>5</v>
      </c>
      <c r="V16" s="123">
        <v>5</v>
      </c>
      <c r="W16" s="123">
        <v>12</v>
      </c>
      <c r="X16" s="123">
        <v>4</v>
      </c>
      <c r="Y16" s="123">
        <v>3</v>
      </c>
      <c r="Z16" s="123">
        <v>15</v>
      </c>
      <c r="AA16" s="123">
        <v>7</v>
      </c>
      <c r="AB16" s="127">
        <v>5</v>
      </c>
      <c r="AC16" s="127">
        <v>12</v>
      </c>
      <c r="AD16" s="127">
        <v>5</v>
      </c>
      <c r="AE16" s="127">
        <v>8</v>
      </c>
      <c r="AF16" s="127">
        <v>11</v>
      </c>
      <c r="AG16" s="127">
        <v>7</v>
      </c>
      <c r="AH16" s="127">
        <v>8</v>
      </c>
      <c r="AI16" s="127">
        <v>8</v>
      </c>
      <c r="AJ16" s="127">
        <v>8</v>
      </c>
      <c r="AK16" s="127">
        <v>12</v>
      </c>
      <c r="AL16" s="127">
        <v>13</v>
      </c>
      <c r="AM16" s="127">
        <v>10</v>
      </c>
      <c r="AN16" s="127">
        <v>13</v>
      </c>
      <c r="AO16" s="127">
        <v>10</v>
      </c>
      <c r="AP16" s="127">
        <v>12</v>
      </c>
      <c r="AQ16" s="134"/>
      <c r="AR16" s="133"/>
    </row>
    <row r="17" spans="1:44" ht="27.75" customHeight="1">
      <c r="A17" s="117">
        <v>3</v>
      </c>
      <c r="B17" s="118" t="s">
        <v>59</v>
      </c>
      <c r="C17" s="119">
        <v>275</v>
      </c>
      <c r="D17" s="116"/>
      <c r="E17" s="125"/>
      <c r="F17" s="125"/>
      <c r="G17" s="125"/>
      <c r="H17" s="125"/>
      <c r="I17" s="125"/>
      <c r="J17" s="125"/>
      <c r="K17" s="125">
        <v>5</v>
      </c>
      <c r="L17" s="125"/>
      <c r="M17" s="125">
        <v>40</v>
      </c>
      <c r="N17" s="125"/>
      <c r="O17" s="125">
        <v>10</v>
      </c>
      <c r="P17" s="125"/>
      <c r="Q17" s="125"/>
      <c r="R17" s="125">
        <v>40</v>
      </c>
      <c r="S17" s="125">
        <v>10</v>
      </c>
      <c r="T17" s="125">
        <v>5</v>
      </c>
      <c r="U17" s="125"/>
      <c r="V17" s="125">
        <v>40</v>
      </c>
      <c r="W17" s="125"/>
      <c r="X17" s="125"/>
      <c r="Y17" s="125"/>
      <c r="Z17" s="125">
        <v>40</v>
      </c>
      <c r="AA17" s="125"/>
      <c r="AB17" s="129"/>
      <c r="AC17" s="129"/>
      <c r="AD17" s="129"/>
      <c r="AE17" s="129"/>
      <c r="AF17" s="129">
        <v>10</v>
      </c>
      <c r="AG17" s="129">
        <v>10</v>
      </c>
      <c r="AH17" s="129">
        <v>10</v>
      </c>
      <c r="AI17" s="129">
        <v>5</v>
      </c>
      <c r="AJ17" s="129"/>
      <c r="AK17" s="129">
        <v>40</v>
      </c>
      <c r="AL17" s="129"/>
      <c r="AM17" s="129">
        <v>10</v>
      </c>
      <c r="AN17" s="129"/>
      <c r="AO17" s="129"/>
      <c r="AP17" s="129"/>
      <c r="AQ17" s="134"/>
      <c r="AR17" s="133"/>
    </row>
    <row r="18" spans="1:44" ht="27.75" customHeight="1">
      <c r="A18" s="117">
        <v>4</v>
      </c>
      <c r="B18" s="118" t="s">
        <v>60</v>
      </c>
      <c r="C18" s="119">
        <v>1200</v>
      </c>
      <c r="D18" s="116"/>
      <c r="E18" s="123"/>
      <c r="F18" s="123">
        <v>28</v>
      </c>
      <c r="G18" s="123">
        <v>19</v>
      </c>
      <c r="H18" s="123"/>
      <c r="I18" s="123"/>
      <c r="J18" s="123">
        <v>55</v>
      </c>
      <c r="K18" s="123"/>
      <c r="L18" s="123">
        <v>72</v>
      </c>
      <c r="M18" s="123"/>
      <c r="N18" s="123"/>
      <c r="O18" s="123"/>
      <c r="P18" s="123">
        <v>116</v>
      </c>
      <c r="Q18" s="123"/>
      <c r="R18" s="123"/>
      <c r="S18" s="123">
        <v>74</v>
      </c>
      <c r="T18" s="123"/>
      <c r="U18" s="123"/>
      <c r="V18" s="123"/>
      <c r="W18" s="123"/>
      <c r="X18" s="123"/>
      <c r="Y18" s="123"/>
      <c r="Z18" s="123">
        <v>30</v>
      </c>
      <c r="AA18" s="123">
        <v>95</v>
      </c>
      <c r="AB18" s="127">
        <v>83</v>
      </c>
      <c r="AC18" s="127">
        <v>65</v>
      </c>
      <c r="AD18" s="127"/>
      <c r="AE18" s="127">
        <v>30</v>
      </c>
      <c r="AF18" s="127">
        <v>30</v>
      </c>
      <c r="AG18" s="127">
        <v>54</v>
      </c>
      <c r="AH18" s="127">
        <v>62</v>
      </c>
      <c r="AI18" s="127">
        <v>83</v>
      </c>
      <c r="AJ18" s="127">
        <v>93</v>
      </c>
      <c r="AK18" s="127">
        <v>67</v>
      </c>
      <c r="AL18" s="127">
        <v>24</v>
      </c>
      <c r="AM18" s="127">
        <v>30</v>
      </c>
      <c r="AN18" s="127">
        <v>30</v>
      </c>
      <c r="AO18" s="127">
        <v>30</v>
      </c>
      <c r="AP18" s="127">
        <v>30</v>
      </c>
      <c r="AQ18" s="134"/>
      <c r="AR18" s="133"/>
    </row>
    <row r="19" spans="1:44" s="109" customFormat="1" ht="27.75" customHeight="1">
      <c r="A19" s="141" t="s">
        <v>61</v>
      </c>
      <c r="B19" s="141"/>
      <c r="C19" s="115">
        <f>SUM(C20:C22)</f>
        <v>7800</v>
      </c>
      <c r="D19" s="116"/>
      <c r="E19" s="116"/>
      <c r="F19" s="116">
        <f t="shared" ref="F19:AP19" si="3">SUM(F20:F22)</f>
        <v>150</v>
      </c>
      <c r="G19" s="116">
        <f t="shared" si="3"/>
        <v>150</v>
      </c>
      <c r="H19" s="116">
        <f t="shared" si="3"/>
        <v>150</v>
      </c>
      <c r="I19" s="116">
        <f t="shared" si="3"/>
        <v>150</v>
      </c>
      <c r="J19" s="116">
        <f t="shared" si="3"/>
        <v>150</v>
      </c>
      <c r="K19" s="116">
        <f t="shared" si="3"/>
        <v>151.19999999999999</v>
      </c>
      <c r="L19" s="116">
        <f t="shared" si="3"/>
        <v>150</v>
      </c>
      <c r="M19" s="116">
        <f t="shared" si="3"/>
        <v>208</v>
      </c>
      <c r="N19" s="116">
        <f t="shared" si="3"/>
        <v>157.19999999999999</v>
      </c>
      <c r="O19" s="116">
        <f t="shared" si="3"/>
        <v>156.80000000000001</v>
      </c>
      <c r="P19" s="116">
        <f t="shared" si="3"/>
        <v>158</v>
      </c>
      <c r="Q19" s="116">
        <f t="shared" si="3"/>
        <v>160</v>
      </c>
      <c r="R19" s="116">
        <f t="shared" si="3"/>
        <v>154</v>
      </c>
      <c r="S19" s="116">
        <f t="shared" si="3"/>
        <v>216</v>
      </c>
      <c r="T19" s="116">
        <f t="shared" si="3"/>
        <v>164</v>
      </c>
      <c r="U19" s="116">
        <f t="shared" si="3"/>
        <v>222</v>
      </c>
      <c r="V19" s="116">
        <f t="shared" si="3"/>
        <v>155.19999999999999</v>
      </c>
      <c r="W19" s="116">
        <f t="shared" si="3"/>
        <v>158</v>
      </c>
      <c r="X19" s="116">
        <f t="shared" si="3"/>
        <v>150</v>
      </c>
      <c r="Y19" s="116">
        <f t="shared" si="3"/>
        <v>150</v>
      </c>
      <c r="Z19" s="116">
        <f t="shared" si="3"/>
        <v>228</v>
      </c>
      <c r="AA19" s="116">
        <f t="shared" si="3"/>
        <v>184</v>
      </c>
      <c r="AB19" s="115">
        <f t="shared" si="3"/>
        <v>288</v>
      </c>
      <c r="AC19" s="115">
        <f t="shared" si="3"/>
        <v>270</v>
      </c>
      <c r="AD19" s="115">
        <f t="shared" si="3"/>
        <v>160</v>
      </c>
      <c r="AE19" s="115">
        <f t="shared" si="3"/>
        <v>247.2</v>
      </c>
      <c r="AF19" s="115">
        <f t="shared" si="3"/>
        <v>238</v>
      </c>
      <c r="AG19" s="115">
        <f t="shared" si="3"/>
        <v>312</v>
      </c>
      <c r="AH19" s="115">
        <f t="shared" si="3"/>
        <v>390</v>
      </c>
      <c r="AI19" s="115">
        <f t="shared" si="3"/>
        <v>258</v>
      </c>
      <c r="AJ19" s="115">
        <f t="shared" si="3"/>
        <v>266.39999999999998</v>
      </c>
      <c r="AK19" s="115">
        <f t="shared" si="3"/>
        <v>234</v>
      </c>
      <c r="AL19" s="115">
        <f t="shared" si="3"/>
        <v>320.8</v>
      </c>
      <c r="AM19" s="115">
        <f t="shared" si="3"/>
        <v>247.2</v>
      </c>
      <c r="AN19" s="115">
        <f t="shared" si="3"/>
        <v>280</v>
      </c>
      <c r="AO19" s="115">
        <f t="shared" si="3"/>
        <v>254</v>
      </c>
      <c r="AP19" s="115">
        <f t="shared" si="3"/>
        <v>212</v>
      </c>
      <c r="AQ19" s="132"/>
      <c r="AR19" s="133"/>
    </row>
    <row r="20" spans="1:44" s="111" customFormat="1" ht="27.75" customHeight="1">
      <c r="A20" s="117">
        <v>1</v>
      </c>
      <c r="B20" s="118" t="s">
        <v>62</v>
      </c>
      <c r="C20" s="120">
        <v>6600</v>
      </c>
      <c r="D20" s="116"/>
      <c r="E20" s="126"/>
      <c r="F20" s="126">
        <v>150</v>
      </c>
      <c r="G20" s="126">
        <v>150</v>
      </c>
      <c r="H20" s="126">
        <v>150</v>
      </c>
      <c r="I20" s="126">
        <v>150</v>
      </c>
      <c r="J20" s="126">
        <v>150</v>
      </c>
      <c r="K20" s="126">
        <v>150</v>
      </c>
      <c r="L20" s="126">
        <v>150</v>
      </c>
      <c r="M20" s="126">
        <v>200</v>
      </c>
      <c r="N20" s="126">
        <v>150</v>
      </c>
      <c r="O20" s="126">
        <v>150</v>
      </c>
      <c r="P20" s="126">
        <v>150</v>
      </c>
      <c r="Q20" s="126">
        <v>150</v>
      </c>
      <c r="R20" s="126">
        <v>150</v>
      </c>
      <c r="S20" s="126">
        <v>200</v>
      </c>
      <c r="T20" s="126">
        <v>150</v>
      </c>
      <c r="U20" s="126">
        <v>200</v>
      </c>
      <c r="V20" s="126">
        <v>150</v>
      </c>
      <c r="W20" s="126">
        <v>150</v>
      </c>
      <c r="X20" s="126">
        <v>150</v>
      </c>
      <c r="Y20" s="126">
        <v>150</v>
      </c>
      <c r="Z20" s="126">
        <v>200</v>
      </c>
      <c r="AA20" s="126">
        <v>150</v>
      </c>
      <c r="AB20" s="130">
        <v>200</v>
      </c>
      <c r="AC20" s="130">
        <v>200</v>
      </c>
      <c r="AD20" s="130">
        <v>150</v>
      </c>
      <c r="AE20" s="130">
        <v>200</v>
      </c>
      <c r="AF20" s="130">
        <v>200</v>
      </c>
      <c r="AG20" s="130">
        <v>200</v>
      </c>
      <c r="AH20" s="130">
        <v>200</v>
      </c>
      <c r="AI20" s="130">
        <v>200</v>
      </c>
      <c r="AJ20" s="130">
        <v>200</v>
      </c>
      <c r="AK20" s="130">
        <v>200</v>
      </c>
      <c r="AL20" s="130">
        <v>200</v>
      </c>
      <c r="AM20" s="130">
        <v>200</v>
      </c>
      <c r="AN20" s="130">
        <v>200</v>
      </c>
      <c r="AO20" s="130">
        <v>200</v>
      </c>
      <c r="AP20" s="130">
        <v>200</v>
      </c>
      <c r="AQ20" s="120"/>
      <c r="AR20" s="133"/>
    </row>
    <row r="21" spans="1:44" ht="27.75" customHeight="1">
      <c r="A21" s="117">
        <v>2</v>
      </c>
      <c r="B21" s="118" t="s">
        <v>63</v>
      </c>
      <c r="C21" s="119">
        <v>1000</v>
      </c>
      <c r="D21" s="116"/>
      <c r="E21" s="123"/>
      <c r="F21" s="123"/>
      <c r="G21" s="123"/>
      <c r="H21" s="123"/>
      <c r="I21" s="123"/>
      <c r="J21" s="123"/>
      <c r="K21" s="123">
        <v>1.2</v>
      </c>
      <c r="L21" s="123"/>
      <c r="M21" s="123">
        <v>8</v>
      </c>
      <c r="N21" s="123">
        <v>7.2</v>
      </c>
      <c r="O21" s="123">
        <v>6.8</v>
      </c>
      <c r="P21" s="123">
        <v>8</v>
      </c>
      <c r="Q21" s="123">
        <v>10</v>
      </c>
      <c r="R21" s="123">
        <v>4</v>
      </c>
      <c r="S21" s="123">
        <v>16</v>
      </c>
      <c r="T21" s="123">
        <v>14</v>
      </c>
      <c r="U21" s="123">
        <v>22</v>
      </c>
      <c r="V21" s="123">
        <v>5.2</v>
      </c>
      <c r="W21" s="123">
        <v>8</v>
      </c>
      <c r="X21" s="123"/>
      <c r="Y21" s="123"/>
      <c r="Z21" s="123">
        <v>28</v>
      </c>
      <c r="AA21" s="123">
        <v>34</v>
      </c>
      <c r="AB21" s="131">
        <v>88</v>
      </c>
      <c r="AC21" s="131">
        <v>70</v>
      </c>
      <c r="AD21" s="131">
        <v>10</v>
      </c>
      <c r="AE21" s="131">
        <v>47.2</v>
      </c>
      <c r="AF21" s="131">
        <v>38</v>
      </c>
      <c r="AG21" s="131">
        <v>112</v>
      </c>
      <c r="AH21" s="131">
        <v>90</v>
      </c>
      <c r="AI21" s="131">
        <v>58</v>
      </c>
      <c r="AJ21" s="131">
        <v>66.400000000000006</v>
      </c>
      <c r="AK21" s="131">
        <v>34</v>
      </c>
      <c r="AL21" s="131">
        <v>20.8</v>
      </c>
      <c r="AM21" s="131">
        <v>47.2</v>
      </c>
      <c r="AN21" s="131">
        <v>80</v>
      </c>
      <c r="AO21" s="131">
        <v>54</v>
      </c>
      <c r="AP21" s="131">
        <v>12</v>
      </c>
      <c r="AQ21" s="136"/>
      <c r="AR21" s="133"/>
    </row>
    <row r="22" spans="1:44" ht="27.75" customHeight="1">
      <c r="A22" s="117">
        <v>3</v>
      </c>
      <c r="B22" s="118" t="s">
        <v>64</v>
      </c>
      <c r="C22" s="119">
        <v>200</v>
      </c>
      <c r="D22" s="116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31"/>
      <c r="AC22" s="131"/>
      <c r="AD22" s="131"/>
      <c r="AE22" s="131"/>
      <c r="AF22" s="131"/>
      <c r="AG22" s="131"/>
      <c r="AH22" s="131">
        <v>100</v>
      </c>
      <c r="AI22" s="131"/>
      <c r="AJ22" s="131"/>
      <c r="AK22" s="131"/>
      <c r="AL22" s="131">
        <v>100</v>
      </c>
      <c r="AM22" s="131"/>
      <c r="AN22" s="131"/>
      <c r="AO22" s="131"/>
      <c r="AP22" s="131"/>
      <c r="AQ22" s="136"/>
      <c r="AR22" s="133"/>
    </row>
    <row r="23" spans="1:44" s="109" customFormat="1" ht="27.75" customHeight="1">
      <c r="A23" s="141" t="s">
        <v>65</v>
      </c>
      <c r="B23" s="141"/>
      <c r="C23" s="115">
        <f t="shared" ref="C23:AP23" si="4">SUM(C24:C27)</f>
        <v>9060</v>
      </c>
      <c r="D23" s="116"/>
      <c r="E23" s="116"/>
      <c r="F23" s="116">
        <f t="shared" si="4"/>
        <v>35</v>
      </c>
      <c r="G23" s="116">
        <f t="shared" si="4"/>
        <v>30</v>
      </c>
      <c r="H23" s="116">
        <f t="shared" si="4"/>
        <v>5</v>
      </c>
      <c r="I23" s="116">
        <f t="shared" si="4"/>
        <v>25</v>
      </c>
      <c r="J23" s="116">
        <f t="shared" si="4"/>
        <v>66</v>
      </c>
      <c r="K23" s="116">
        <f t="shared" si="4"/>
        <v>100</v>
      </c>
      <c r="L23" s="116">
        <f t="shared" si="4"/>
        <v>90</v>
      </c>
      <c r="M23" s="116">
        <f t="shared" si="4"/>
        <v>628</v>
      </c>
      <c r="N23" s="116">
        <f t="shared" si="4"/>
        <v>59</v>
      </c>
      <c r="O23" s="116">
        <f t="shared" si="4"/>
        <v>49</v>
      </c>
      <c r="P23" s="116">
        <f t="shared" si="4"/>
        <v>114</v>
      </c>
      <c r="Q23" s="116">
        <f t="shared" si="4"/>
        <v>209</v>
      </c>
      <c r="R23" s="116">
        <f t="shared" si="4"/>
        <v>63</v>
      </c>
      <c r="S23" s="116">
        <f t="shared" si="4"/>
        <v>258</v>
      </c>
      <c r="T23" s="116">
        <f t="shared" si="4"/>
        <v>49</v>
      </c>
      <c r="U23" s="116">
        <f t="shared" si="4"/>
        <v>366</v>
      </c>
      <c r="V23" s="116">
        <f t="shared" si="4"/>
        <v>104</v>
      </c>
      <c r="W23" s="116">
        <f t="shared" si="4"/>
        <v>54</v>
      </c>
      <c r="X23" s="116">
        <f t="shared" si="4"/>
        <v>59</v>
      </c>
      <c r="Y23" s="116">
        <f t="shared" si="4"/>
        <v>40</v>
      </c>
      <c r="Z23" s="116">
        <f t="shared" si="4"/>
        <v>278</v>
      </c>
      <c r="AA23" s="116">
        <f t="shared" si="4"/>
        <v>406</v>
      </c>
      <c r="AB23" s="115">
        <f t="shared" si="4"/>
        <v>378</v>
      </c>
      <c r="AC23" s="115">
        <f t="shared" si="4"/>
        <v>618</v>
      </c>
      <c r="AD23" s="115">
        <f t="shared" si="4"/>
        <v>96</v>
      </c>
      <c r="AE23" s="115">
        <f t="shared" si="4"/>
        <v>268</v>
      </c>
      <c r="AF23" s="115">
        <f t="shared" si="4"/>
        <v>228</v>
      </c>
      <c r="AG23" s="115">
        <f t="shared" si="4"/>
        <v>278</v>
      </c>
      <c r="AH23" s="115">
        <f t="shared" si="4"/>
        <v>498</v>
      </c>
      <c r="AI23" s="115">
        <f t="shared" si="4"/>
        <v>288</v>
      </c>
      <c r="AJ23" s="115">
        <f t="shared" si="4"/>
        <v>378</v>
      </c>
      <c r="AK23" s="115">
        <f t="shared" si="4"/>
        <v>388</v>
      </c>
      <c r="AL23" s="115">
        <f t="shared" si="4"/>
        <v>328</v>
      </c>
      <c r="AM23" s="115">
        <f t="shared" si="4"/>
        <v>198</v>
      </c>
      <c r="AN23" s="115">
        <f t="shared" si="4"/>
        <v>728</v>
      </c>
      <c r="AO23" s="115">
        <f t="shared" si="4"/>
        <v>698</v>
      </c>
      <c r="AP23" s="115">
        <f t="shared" si="4"/>
        <v>568</v>
      </c>
      <c r="AQ23" s="137"/>
      <c r="AR23" s="133"/>
    </row>
    <row r="24" spans="1:44" ht="27.75" customHeight="1">
      <c r="A24" s="117">
        <v>1</v>
      </c>
      <c r="B24" s="118" t="s">
        <v>66</v>
      </c>
      <c r="C24" s="119">
        <v>3660</v>
      </c>
      <c r="D24" s="116"/>
      <c r="E24" s="123"/>
      <c r="F24" s="123">
        <v>35</v>
      </c>
      <c r="G24" s="123">
        <v>30</v>
      </c>
      <c r="H24" s="123">
        <v>5</v>
      </c>
      <c r="I24" s="123">
        <v>25</v>
      </c>
      <c r="J24" s="123">
        <v>60</v>
      </c>
      <c r="K24" s="123">
        <v>100</v>
      </c>
      <c r="L24" s="123">
        <v>90</v>
      </c>
      <c r="M24" s="123">
        <v>170</v>
      </c>
      <c r="N24" s="123">
        <v>55</v>
      </c>
      <c r="O24" s="123">
        <v>45</v>
      </c>
      <c r="P24" s="123">
        <v>110</v>
      </c>
      <c r="Q24" s="123">
        <v>55</v>
      </c>
      <c r="R24" s="123">
        <v>55</v>
      </c>
      <c r="S24" s="123">
        <v>200</v>
      </c>
      <c r="T24" s="123">
        <v>45</v>
      </c>
      <c r="U24" s="123">
        <v>110</v>
      </c>
      <c r="V24" s="123">
        <v>100</v>
      </c>
      <c r="W24" s="123">
        <v>50</v>
      </c>
      <c r="X24" s="123">
        <v>55</v>
      </c>
      <c r="Y24" s="123">
        <v>40</v>
      </c>
      <c r="Z24" s="123">
        <v>120</v>
      </c>
      <c r="AA24" s="123">
        <v>60</v>
      </c>
      <c r="AB24" s="127">
        <v>170</v>
      </c>
      <c r="AC24" s="127">
        <v>120</v>
      </c>
      <c r="AD24" s="127">
        <v>40</v>
      </c>
      <c r="AE24" s="127">
        <v>110</v>
      </c>
      <c r="AF24" s="127">
        <v>120</v>
      </c>
      <c r="AG24" s="127">
        <v>120</v>
      </c>
      <c r="AH24" s="127">
        <v>120</v>
      </c>
      <c r="AI24" s="127">
        <v>130</v>
      </c>
      <c r="AJ24" s="127">
        <v>170</v>
      </c>
      <c r="AK24" s="127">
        <v>130</v>
      </c>
      <c r="AL24" s="127">
        <v>220</v>
      </c>
      <c r="AM24" s="127">
        <v>140</v>
      </c>
      <c r="AN24" s="127">
        <v>180</v>
      </c>
      <c r="AO24" s="127">
        <v>120</v>
      </c>
      <c r="AP24" s="127">
        <v>120</v>
      </c>
      <c r="AQ24" s="136"/>
      <c r="AR24" s="133"/>
    </row>
    <row r="25" spans="1:44" ht="27.75" customHeight="1">
      <c r="A25" s="117">
        <v>2</v>
      </c>
      <c r="B25" s="118" t="s">
        <v>67</v>
      </c>
      <c r="C25" s="119">
        <v>200</v>
      </c>
      <c r="D25" s="116"/>
      <c r="E25" s="123"/>
      <c r="F25" s="123"/>
      <c r="G25" s="123"/>
      <c r="H25" s="123"/>
      <c r="I25" s="123"/>
      <c r="J25" s="123">
        <v>6</v>
      </c>
      <c r="K25" s="123"/>
      <c r="L25" s="123"/>
      <c r="M25" s="123">
        <v>8</v>
      </c>
      <c r="N25" s="123">
        <v>4</v>
      </c>
      <c r="O25" s="123">
        <v>4</v>
      </c>
      <c r="P25" s="123">
        <v>4</v>
      </c>
      <c r="Q25" s="123">
        <v>4</v>
      </c>
      <c r="R25" s="123">
        <v>8</v>
      </c>
      <c r="S25" s="123">
        <v>8</v>
      </c>
      <c r="T25" s="123">
        <v>4</v>
      </c>
      <c r="U25" s="123">
        <v>6</v>
      </c>
      <c r="V25" s="123">
        <v>4</v>
      </c>
      <c r="W25" s="123">
        <v>4</v>
      </c>
      <c r="X25" s="123">
        <v>4</v>
      </c>
      <c r="Y25" s="123"/>
      <c r="Z25" s="123">
        <v>8</v>
      </c>
      <c r="AA25" s="123">
        <v>6</v>
      </c>
      <c r="AB25" s="127">
        <v>8</v>
      </c>
      <c r="AC25" s="127">
        <v>8</v>
      </c>
      <c r="AD25" s="127">
        <v>6</v>
      </c>
      <c r="AE25" s="127">
        <v>8</v>
      </c>
      <c r="AF25" s="127">
        <v>8</v>
      </c>
      <c r="AG25" s="127">
        <v>8</v>
      </c>
      <c r="AH25" s="127">
        <v>8</v>
      </c>
      <c r="AI25" s="127">
        <v>8</v>
      </c>
      <c r="AJ25" s="127">
        <v>8</v>
      </c>
      <c r="AK25" s="127">
        <v>8</v>
      </c>
      <c r="AL25" s="127">
        <v>8</v>
      </c>
      <c r="AM25" s="127">
        <v>8</v>
      </c>
      <c r="AN25" s="127">
        <v>8</v>
      </c>
      <c r="AO25" s="127">
        <v>8</v>
      </c>
      <c r="AP25" s="127">
        <v>8</v>
      </c>
      <c r="AQ25" s="136"/>
      <c r="AR25" s="133"/>
    </row>
    <row r="26" spans="1:44" s="109" customFormat="1" ht="27.75" customHeight="1">
      <c r="A26" s="117">
        <v>3</v>
      </c>
      <c r="B26" s="121" t="s">
        <v>68</v>
      </c>
      <c r="C26" s="119">
        <v>4000</v>
      </c>
      <c r="D26" s="116"/>
      <c r="E26" s="124"/>
      <c r="F26" s="124"/>
      <c r="G26" s="124"/>
      <c r="H26" s="124"/>
      <c r="I26" s="124"/>
      <c r="J26" s="124"/>
      <c r="K26" s="124"/>
      <c r="L26" s="124"/>
      <c r="M26" s="124">
        <v>400</v>
      </c>
      <c r="N26" s="124"/>
      <c r="O26" s="124"/>
      <c r="P26" s="124"/>
      <c r="Q26" s="124">
        <v>150</v>
      </c>
      <c r="R26" s="124"/>
      <c r="S26" s="124"/>
      <c r="T26" s="124"/>
      <c r="U26" s="124">
        <v>200</v>
      </c>
      <c r="V26" s="124"/>
      <c r="W26" s="124"/>
      <c r="X26" s="124"/>
      <c r="Y26" s="124"/>
      <c r="Z26" s="124">
        <v>100</v>
      </c>
      <c r="AA26" s="124">
        <v>340</v>
      </c>
      <c r="AB26" s="128">
        <v>100</v>
      </c>
      <c r="AC26" s="128">
        <v>440</v>
      </c>
      <c r="AD26" s="128">
        <v>50</v>
      </c>
      <c r="AE26" s="128">
        <v>100</v>
      </c>
      <c r="AF26" s="128">
        <v>50</v>
      </c>
      <c r="AG26" s="128">
        <v>100</v>
      </c>
      <c r="AH26" s="128">
        <v>270</v>
      </c>
      <c r="AI26" s="128">
        <v>100</v>
      </c>
      <c r="AJ26" s="128">
        <v>100</v>
      </c>
      <c r="AK26" s="128">
        <v>150</v>
      </c>
      <c r="AL26" s="128">
        <v>50</v>
      </c>
      <c r="AM26" s="128"/>
      <c r="AN26" s="128">
        <v>440</v>
      </c>
      <c r="AO26" s="128">
        <v>520</v>
      </c>
      <c r="AP26" s="128">
        <v>340</v>
      </c>
      <c r="AQ26" s="137"/>
      <c r="AR26" s="133"/>
    </row>
    <row r="27" spans="1:44" ht="27.75" customHeight="1">
      <c r="A27" s="117">
        <v>4</v>
      </c>
      <c r="B27" s="118" t="s">
        <v>69</v>
      </c>
      <c r="C27" s="119">
        <v>1200</v>
      </c>
      <c r="D27" s="116"/>
      <c r="E27" s="123"/>
      <c r="F27" s="123"/>
      <c r="G27" s="123"/>
      <c r="H27" s="123"/>
      <c r="I27" s="123"/>
      <c r="J27" s="123"/>
      <c r="K27" s="123"/>
      <c r="L27" s="123"/>
      <c r="M27" s="123">
        <v>50</v>
      </c>
      <c r="N27" s="123"/>
      <c r="O27" s="123"/>
      <c r="P27" s="123"/>
      <c r="Q27" s="123"/>
      <c r="R27" s="123"/>
      <c r="S27" s="123">
        <v>50</v>
      </c>
      <c r="T27" s="123"/>
      <c r="U27" s="123">
        <v>50</v>
      </c>
      <c r="V27" s="123"/>
      <c r="W27" s="123"/>
      <c r="X27" s="123"/>
      <c r="Y27" s="123"/>
      <c r="Z27" s="123">
        <v>50</v>
      </c>
      <c r="AA27" s="123"/>
      <c r="AB27" s="127">
        <v>100</v>
      </c>
      <c r="AC27" s="127">
        <v>50</v>
      </c>
      <c r="AD27" s="127"/>
      <c r="AE27" s="127">
        <v>50</v>
      </c>
      <c r="AF27" s="127">
        <v>50</v>
      </c>
      <c r="AG27" s="127">
        <v>50</v>
      </c>
      <c r="AH27" s="127">
        <v>100</v>
      </c>
      <c r="AI27" s="127">
        <v>50</v>
      </c>
      <c r="AJ27" s="127">
        <v>100</v>
      </c>
      <c r="AK27" s="127">
        <v>100</v>
      </c>
      <c r="AL27" s="127">
        <v>50</v>
      </c>
      <c r="AM27" s="127">
        <v>50</v>
      </c>
      <c r="AN27" s="127">
        <v>100</v>
      </c>
      <c r="AO27" s="127">
        <v>50</v>
      </c>
      <c r="AP27" s="127">
        <v>100</v>
      </c>
      <c r="AQ27" s="136"/>
      <c r="AR27" s="133"/>
    </row>
  </sheetData>
  <mergeCells count="14">
    <mergeCell ref="A1:B1"/>
    <mergeCell ref="A2:AR2"/>
    <mergeCell ref="A3:AR3"/>
    <mergeCell ref="D4:AP4"/>
    <mergeCell ref="A6:B6"/>
    <mergeCell ref="C4:C5"/>
    <mergeCell ref="AQ4:AQ6"/>
    <mergeCell ref="AR4:AR6"/>
    <mergeCell ref="A7:B7"/>
    <mergeCell ref="A14:B14"/>
    <mergeCell ref="A19:B19"/>
    <mergeCell ref="A23:B23"/>
    <mergeCell ref="A4:A5"/>
    <mergeCell ref="B4:B5"/>
  </mergeCells>
  <phoneticPr fontId="7" type="noConversion"/>
  <pageMargins left="0.196850393700787" right="0.196850393700787" top="0.74803149606299202" bottom="0.74803149606299202" header="0.31496062992126" footer="0.31496062992126"/>
  <pageSetup paperSize="8" firstPageNumber="4294963191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workbookViewId="0">
      <selection activeCell="G32" sqref="G32"/>
    </sheetView>
  </sheetViews>
  <sheetFormatPr defaultColWidth="9" defaultRowHeight="15.6"/>
  <cols>
    <col min="1" max="1" width="6.19921875" customWidth="1"/>
    <col min="2" max="2" width="15.09765625" customWidth="1"/>
    <col min="3" max="3" width="8" customWidth="1"/>
    <col min="4" max="4" width="8.19921875" style="94" customWidth="1"/>
    <col min="5" max="5" width="8.5" style="94" customWidth="1"/>
    <col min="6" max="6" width="6.69921875" style="94" customWidth="1"/>
    <col min="7" max="7" width="9" style="94" customWidth="1"/>
    <col min="8" max="8" width="8.3984375" style="94" customWidth="1"/>
    <col min="9" max="9" width="5.69921875" style="94" customWidth="1"/>
    <col min="10" max="10" width="7.59765625" style="94" customWidth="1"/>
    <col min="11" max="11" width="8.5" style="94" customWidth="1"/>
    <col min="12" max="12" width="8" style="94" customWidth="1"/>
    <col min="13" max="13" width="8.19921875" style="94" customWidth="1"/>
    <col min="14" max="14" width="8.8984375" style="94" customWidth="1"/>
    <col min="15" max="15" width="8" style="94" customWidth="1"/>
    <col min="16" max="16" width="8.5" style="94" customWidth="1"/>
    <col min="17" max="17" width="6.8984375" style="94" customWidth="1"/>
    <col min="18" max="18" width="7.59765625" style="94" customWidth="1"/>
    <col min="19" max="19" width="6.8984375" style="94" customWidth="1"/>
    <col min="20" max="20" width="5.3984375" style="94" customWidth="1"/>
    <col min="21" max="21" width="5.5" style="94" customWidth="1"/>
    <col min="22" max="22" width="7.09765625" style="94" customWidth="1"/>
    <col min="23" max="23" width="5.8984375" style="94" customWidth="1"/>
  </cols>
  <sheetData>
    <row r="1" spans="1:23">
      <c r="A1" s="95" t="s">
        <v>0</v>
      </c>
    </row>
    <row r="2" spans="1:23" ht="15.75" customHeight="1">
      <c r="A2" s="163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1:23">
      <c r="V3" s="106" t="s">
        <v>70</v>
      </c>
      <c r="W3" s="107" t="s">
        <v>71</v>
      </c>
    </row>
    <row r="4" spans="1:23" ht="14.25" customHeight="1">
      <c r="A4" s="154" t="s">
        <v>3</v>
      </c>
      <c r="B4" s="154" t="s">
        <v>72</v>
      </c>
      <c r="C4" s="155" t="s">
        <v>5</v>
      </c>
      <c r="D4" s="165" t="s">
        <v>4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21.75" customHeight="1">
      <c r="A5" s="154"/>
      <c r="B5" s="154"/>
      <c r="C5" s="156"/>
      <c r="D5" s="166" t="s">
        <v>73</v>
      </c>
      <c r="E5" s="166"/>
      <c r="F5" s="166"/>
      <c r="G5" s="166"/>
      <c r="H5" s="166"/>
      <c r="I5" s="166"/>
      <c r="J5" s="166" t="s">
        <v>74</v>
      </c>
      <c r="K5" s="166"/>
      <c r="L5" s="166"/>
      <c r="M5" s="166"/>
      <c r="N5" s="166"/>
      <c r="O5" s="167" t="s">
        <v>75</v>
      </c>
      <c r="P5" s="167"/>
      <c r="Q5" s="167"/>
      <c r="R5" s="167"/>
      <c r="S5" s="167"/>
      <c r="T5" s="167" t="s">
        <v>76</v>
      </c>
      <c r="U5" s="167"/>
      <c r="V5" s="167"/>
      <c r="W5" s="167"/>
    </row>
    <row r="6" spans="1:23" s="92" customFormat="1" ht="43.2">
      <c r="A6" s="154"/>
      <c r="B6" s="154"/>
      <c r="C6" s="157"/>
      <c r="D6" s="96" t="s">
        <v>77</v>
      </c>
      <c r="E6" s="96" t="s">
        <v>78</v>
      </c>
      <c r="F6" s="100" t="s">
        <v>79</v>
      </c>
      <c r="G6" s="100" t="s">
        <v>80</v>
      </c>
      <c r="H6" s="100" t="s">
        <v>81</v>
      </c>
      <c r="I6" s="100" t="s">
        <v>82</v>
      </c>
      <c r="J6" s="100" t="s">
        <v>83</v>
      </c>
      <c r="K6" s="100" t="s">
        <v>84</v>
      </c>
      <c r="L6" s="100" t="s">
        <v>85</v>
      </c>
      <c r="M6" s="100" t="s">
        <v>86</v>
      </c>
      <c r="N6" s="100" t="s">
        <v>87</v>
      </c>
      <c r="O6" s="100" t="s">
        <v>88</v>
      </c>
      <c r="P6" s="100" t="s">
        <v>89</v>
      </c>
      <c r="Q6" s="100" t="s">
        <v>90</v>
      </c>
      <c r="R6" s="100" t="s">
        <v>91</v>
      </c>
      <c r="S6" s="100" t="s">
        <v>92</v>
      </c>
      <c r="T6" s="100" t="s">
        <v>93</v>
      </c>
      <c r="U6" s="100" t="s">
        <v>94</v>
      </c>
      <c r="V6" s="100" t="s">
        <v>95</v>
      </c>
      <c r="W6" s="100" t="s">
        <v>96</v>
      </c>
    </row>
    <row r="7" spans="1:23" s="3" customFormat="1">
      <c r="A7" s="162" t="s">
        <v>48</v>
      </c>
      <c r="B7" s="162"/>
      <c r="C7" s="98">
        <f t="shared" ref="C7:W7" si="0">SUM(C8:C45)</f>
        <v>29452.000000000004</v>
      </c>
      <c r="D7" s="98">
        <f t="shared" si="0"/>
        <v>1500</v>
      </c>
      <c r="E7" s="98">
        <f t="shared" si="0"/>
        <v>320</v>
      </c>
      <c r="F7" s="98">
        <f t="shared" si="0"/>
        <v>300</v>
      </c>
      <c r="G7" s="98">
        <f t="shared" si="0"/>
        <v>120</v>
      </c>
      <c r="H7" s="98">
        <f t="shared" si="0"/>
        <v>350</v>
      </c>
      <c r="I7" s="98">
        <f t="shared" si="0"/>
        <v>90</v>
      </c>
      <c r="J7" s="98">
        <f t="shared" si="0"/>
        <v>1975</v>
      </c>
      <c r="K7" s="98">
        <f t="shared" si="0"/>
        <v>300</v>
      </c>
      <c r="L7" s="98">
        <f t="shared" si="0"/>
        <v>300</v>
      </c>
      <c r="M7" s="98">
        <f t="shared" si="0"/>
        <v>275</v>
      </c>
      <c r="N7" s="98">
        <f t="shared" si="0"/>
        <v>1200</v>
      </c>
      <c r="O7" s="98">
        <f t="shared" si="0"/>
        <v>9400</v>
      </c>
      <c r="P7" s="98">
        <f t="shared" si="0"/>
        <v>1652</v>
      </c>
      <c r="Q7" s="98">
        <f t="shared" si="0"/>
        <v>999.99999999999989</v>
      </c>
      <c r="R7" s="105">
        <f t="shared" si="0"/>
        <v>1410</v>
      </c>
      <c r="S7" s="98">
        <f t="shared" si="0"/>
        <v>200</v>
      </c>
      <c r="T7" s="98">
        <f t="shared" si="0"/>
        <v>3660</v>
      </c>
      <c r="U7" s="98">
        <f t="shared" si="0"/>
        <v>200</v>
      </c>
      <c r="V7" s="98">
        <f t="shared" si="0"/>
        <v>4000</v>
      </c>
      <c r="W7" s="98">
        <f t="shared" si="0"/>
        <v>1200</v>
      </c>
    </row>
    <row r="8" spans="1:23" s="3" customFormat="1">
      <c r="A8" s="97">
        <v>1</v>
      </c>
      <c r="B8" s="99" t="s">
        <v>10</v>
      </c>
      <c r="C8" s="98">
        <f>SUM(D8:W8)</f>
        <v>288</v>
      </c>
      <c r="D8" s="98"/>
      <c r="E8" s="98"/>
      <c r="F8" s="98"/>
      <c r="G8" s="98"/>
      <c r="H8" s="98"/>
      <c r="I8" s="98"/>
      <c r="J8" s="98">
        <v>50</v>
      </c>
      <c r="K8" s="98">
        <v>3</v>
      </c>
      <c r="L8" s="98"/>
      <c r="M8" s="98"/>
      <c r="N8" s="98"/>
      <c r="O8" s="98">
        <v>200</v>
      </c>
      <c r="P8" s="98"/>
      <c r="Q8" s="98"/>
      <c r="R8" s="105"/>
      <c r="S8" s="98"/>
      <c r="T8" s="98">
        <v>35</v>
      </c>
      <c r="U8" s="98"/>
      <c r="V8" s="98"/>
      <c r="W8" s="98"/>
    </row>
    <row r="9" spans="1:23" s="3" customFormat="1">
      <c r="A9" s="97">
        <v>2</v>
      </c>
      <c r="B9" s="99" t="s">
        <v>11</v>
      </c>
      <c r="C9" s="98">
        <f t="shared" ref="C9:C45" si="1">SUM(D9:W9)</f>
        <v>315</v>
      </c>
      <c r="D9" s="98"/>
      <c r="E9" s="98"/>
      <c r="F9" s="98"/>
      <c r="G9" s="98"/>
      <c r="H9" s="98"/>
      <c r="I9" s="98"/>
      <c r="J9" s="98">
        <v>40</v>
      </c>
      <c r="K9" s="98">
        <v>5</v>
      </c>
      <c r="L9" s="98"/>
      <c r="M9" s="98"/>
      <c r="N9" s="98">
        <v>28</v>
      </c>
      <c r="O9" s="98">
        <v>200</v>
      </c>
      <c r="P9" s="98">
        <v>7</v>
      </c>
      <c r="Q9" s="98"/>
      <c r="R9" s="105"/>
      <c r="S9" s="98"/>
      <c r="T9" s="98">
        <v>35</v>
      </c>
      <c r="U9" s="98"/>
      <c r="V9" s="98"/>
      <c r="W9" s="98"/>
    </row>
    <row r="10" spans="1:23" s="3" customFormat="1">
      <c r="A10" s="97">
        <v>3</v>
      </c>
      <c r="B10" s="99" t="s">
        <v>12</v>
      </c>
      <c r="C10" s="98">
        <f t="shared" si="1"/>
        <v>298</v>
      </c>
      <c r="D10" s="98"/>
      <c r="E10" s="98"/>
      <c r="F10" s="98"/>
      <c r="G10" s="98"/>
      <c r="H10" s="98"/>
      <c r="I10" s="98"/>
      <c r="J10" s="98">
        <v>40</v>
      </c>
      <c r="K10" s="98">
        <v>4</v>
      </c>
      <c r="L10" s="98"/>
      <c r="M10" s="98"/>
      <c r="N10" s="98">
        <v>19</v>
      </c>
      <c r="O10" s="98">
        <v>200</v>
      </c>
      <c r="P10" s="98">
        <v>5</v>
      </c>
      <c r="Q10" s="98"/>
      <c r="R10" s="105"/>
      <c r="S10" s="98"/>
      <c r="T10" s="98">
        <v>30</v>
      </c>
      <c r="U10" s="98"/>
      <c r="V10" s="98"/>
      <c r="W10" s="98"/>
    </row>
    <row r="11" spans="1:23" s="3" customFormat="1">
      <c r="A11" s="97">
        <v>4</v>
      </c>
      <c r="B11" s="99" t="s">
        <v>13</v>
      </c>
      <c r="C11" s="98">
        <f t="shared" si="1"/>
        <v>280</v>
      </c>
      <c r="D11" s="98"/>
      <c r="E11" s="98"/>
      <c r="F11" s="98">
        <v>30</v>
      </c>
      <c r="G11" s="98"/>
      <c r="H11" s="98"/>
      <c r="I11" s="98"/>
      <c r="J11" s="98">
        <v>40</v>
      </c>
      <c r="K11" s="98">
        <v>3</v>
      </c>
      <c r="L11" s="98"/>
      <c r="M11" s="98"/>
      <c r="N11" s="98"/>
      <c r="O11" s="98">
        <v>200</v>
      </c>
      <c r="P11" s="98">
        <v>2</v>
      </c>
      <c r="Q11" s="98"/>
      <c r="R11" s="105"/>
      <c r="S11" s="98"/>
      <c r="T11" s="98">
        <v>5</v>
      </c>
      <c r="U11" s="98"/>
      <c r="V11" s="98"/>
      <c r="W11" s="98"/>
    </row>
    <row r="12" spans="1:23" s="3" customFormat="1">
      <c r="A12" s="97">
        <v>5</v>
      </c>
      <c r="B12" s="99" t="s">
        <v>14</v>
      </c>
      <c r="C12" s="98">
        <f t="shared" si="1"/>
        <v>277</v>
      </c>
      <c r="D12" s="98"/>
      <c r="E12" s="98"/>
      <c r="F12" s="98"/>
      <c r="G12" s="98"/>
      <c r="H12" s="98"/>
      <c r="I12" s="98"/>
      <c r="J12" s="98">
        <v>45</v>
      </c>
      <c r="K12" s="98">
        <v>3</v>
      </c>
      <c r="L12" s="98"/>
      <c r="M12" s="98"/>
      <c r="N12" s="98"/>
      <c r="O12" s="98">
        <v>200</v>
      </c>
      <c r="P12" s="98">
        <v>4</v>
      </c>
      <c r="Q12" s="98"/>
      <c r="R12" s="105"/>
      <c r="S12" s="98"/>
      <c r="T12" s="98">
        <v>25</v>
      </c>
      <c r="U12" s="98"/>
      <c r="V12" s="98"/>
      <c r="W12" s="98"/>
    </row>
    <row r="13" spans="1:23" s="3" customFormat="1">
      <c r="A13" s="97">
        <v>6</v>
      </c>
      <c r="B13" s="99" t="s">
        <v>15</v>
      </c>
      <c r="C13" s="98">
        <f t="shared" si="1"/>
        <v>512</v>
      </c>
      <c r="D13" s="98">
        <v>50</v>
      </c>
      <c r="E13" s="98"/>
      <c r="F13" s="98">
        <v>30</v>
      </c>
      <c r="G13" s="98">
        <v>20</v>
      </c>
      <c r="H13" s="98"/>
      <c r="I13" s="98">
        <v>30</v>
      </c>
      <c r="J13" s="98">
        <v>40</v>
      </c>
      <c r="K13" s="98">
        <v>4</v>
      </c>
      <c r="L13" s="98"/>
      <c r="M13" s="98"/>
      <c r="N13" s="98">
        <v>55</v>
      </c>
      <c r="O13" s="98">
        <v>200</v>
      </c>
      <c r="P13" s="98">
        <v>17</v>
      </c>
      <c r="Q13" s="98"/>
      <c r="R13" s="105"/>
      <c r="S13" s="98"/>
      <c r="T13" s="98">
        <v>60</v>
      </c>
      <c r="U13" s="98">
        <v>6</v>
      </c>
      <c r="V13" s="98"/>
      <c r="W13" s="98"/>
    </row>
    <row r="14" spans="1:23" s="3" customFormat="1">
      <c r="A14" s="97">
        <v>7</v>
      </c>
      <c r="B14" s="99" t="s">
        <v>16</v>
      </c>
      <c r="C14" s="98">
        <f t="shared" si="1"/>
        <v>461.2</v>
      </c>
      <c r="D14" s="98">
        <v>30</v>
      </c>
      <c r="E14" s="98"/>
      <c r="F14" s="98"/>
      <c r="G14" s="98"/>
      <c r="H14" s="98"/>
      <c r="I14" s="98"/>
      <c r="J14" s="98">
        <v>80</v>
      </c>
      <c r="K14" s="98">
        <v>7</v>
      </c>
      <c r="L14" s="98"/>
      <c r="M14" s="98">
        <v>5</v>
      </c>
      <c r="N14" s="98"/>
      <c r="O14" s="98">
        <v>200</v>
      </c>
      <c r="P14" s="98">
        <v>38</v>
      </c>
      <c r="Q14" s="98">
        <v>1.2</v>
      </c>
      <c r="R14" s="105"/>
      <c r="S14" s="98"/>
      <c r="T14" s="98">
        <v>100</v>
      </c>
      <c r="U14" s="98"/>
      <c r="V14" s="98"/>
      <c r="W14" s="98"/>
    </row>
    <row r="15" spans="1:23" s="3" customFormat="1">
      <c r="A15" s="97">
        <v>8</v>
      </c>
      <c r="B15" s="99" t="s">
        <v>17</v>
      </c>
      <c r="C15" s="98">
        <f t="shared" si="1"/>
        <v>486</v>
      </c>
      <c r="D15" s="98"/>
      <c r="E15" s="98"/>
      <c r="F15" s="98"/>
      <c r="G15" s="98"/>
      <c r="H15" s="98"/>
      <c r="I15" s="98"/>
      <c r="J15" s="98">
        <v>75</v>
      </c>
      <c r="K15" s="98">
        <v>12</v>
      </c>
      <c r="L15" s="98"/>
      <c r="M15" s="98"/>
      <c r="N15" s="98">
        <v>72</v>
      </c>
      <c r="O15" s="98">
        <v>200</v>
      </c>
      <c r="P15" s="98">
        <v>37</v>
      </c>
      <c r="Q15" s="98"/>
      <c r="R15" s="105"/>
      <c r="S15" s="98"/>
      <c r="T15" s="98">
        <v>90</v>
      </c>
      <c r="U15" s="98"/>
      <c r="V15" s="98"/>
      <c r="W15" s="98"/>
    </row>
    <row r="16" spans="1:23" s="3" customFormat="1">
      <c r="A16" s="97">
        <v>9</v>
      </c>
      <c r="B16" s="99" t="s">
        <v>97</v>
      </c>
      <c r="C16" s="98">
        <f t="shared" si="1"/>
        <v>1257</v>
      </c>
      <c r="D16" s="98">
        <v>50</v>
      </c>
      <c r="E16" s="98">
        <v>20</v>
      </c>
      <c r="F16" s="98">
        <v>30</v>
      </c>
      <c r="G16" s="98">
        <v>20</v>
      </c>
      <c r="H16" s="98"/>
      <c r="I16" s="98"/>
      <c r="J16" s="98">
        <v>70</v>
      </c>
      <c r="K16" s="98">
        <v>12</v>
      </c>
      <c r="L16" s="98">
        <v>30</v>
      </c>
      <c r="M16" s="98">
        <v>40</v>
      </c>
      <c r="N16" s="98"/>
      <c r="O16" s="98">
        <v>300</v>
      </c>
      <c r="P16" s="98">
        <v>49</v>
      </c>
      <c r="Q16" s="98">
        <v>8</v>
      </c>
      <c r="R16" s="105"/>
      <c r="S16" s="98"/>
      <c r="T16" s="98">
        <v>170</v>
      </c>
      <c r="U16" s="98">
        <v>8</v>
      </c>
      <c r="V16" s="98">
        <v>400</v>
      </c>
      <c r="W16" s="98">
        <v>50</v>
      </c>
    </row>
    <row r="17" spans="1:23" s="3" customFormat="1">
      <c r="A17" s="97">
        <v>10</v>
      </c>
      <c r="B17" s="99" t="s">
        <v>98</v>
      </c>
      <c r="C17" s="98">
        <f t="shared" si="1"/>
        <v>412.2</v>
      </c>
      <c r="D17" s="98">
        <v>30</v>
      </c>
      <c r="E17" s="98"/>
      <c r="F17" s="98"/>
      <c r="G17" s="98"/>
      <c r="H17" s="98"/>
      <c r="I17" s="98"/>
      <c r="J17" s="98">
        <v>75</v>
      </c>
      <c r="K17" s="98">
        <v>5</v>
      </c>
      <c r="L17" s="98"/>
      <c r="M17" s="98"/>
      <c r="N17" s="98"/>
      <c r="O17" s="98">
        <v>200</v>
      </c>
      <c r="P17" s="98">
        <v>36</v>
      </c>
      <c r="Q17" s="98">
        <v>7.2</v>
      </c>
      <c r="R17" s="105"/>
      <c r="S17" s="98"/>
      <c r="T17" s="98">
        <v>55</v>
      </c>
      <c r="U17" s="98">
        <v>4</v>
      </c>
      <c r="V17" s="98"/>
      <c r="W17" s="98"/>
    </row>
    <row r="18" spans="1:23" s="3" customFormat="1">
      <c r="A18" s="97">
        <v>11</v>
      </c>
      <c r="B18" s="99" t="s">
        <v>99</v>
      </c>
      <c r="C18" s="98">
        <f t="shared" si="1"/>
        <v>490.8</v>
      </c>
      <c r="D18" s="98">
        <v>30</v>
      </c>
      <c r="E18" s="98"/>
      <c r="F18" s="98"/>
      <c r="G18" s="98"/>
      <c r="H18" s="98"/>
      <c r="I18" s="98"/>
      <c r="J18" s="98">
        <v>40</v>
      </c>
      <c r="K18" s="98">
        <v>5</v>
      </c>
      <c r="L18" s="98"/>
      <c r="M18" s="98">
        <v>10</v>
      </c>
      <c r="N18" s="98"/>
      <c r="O18" s="98">
        <v>200</v>
      </c>
      <c r="P18" s="98">
        <v>20</v>
      </c>
      <c r="Q18" s="98">
        <v>6.8</v>
      </c>
      <c r="R18" s="105">
        <v>130</v>
      </c>
      <c r="S18" s="98"/>
      <c r="T18" s="98">
        <v>45</v>
      </c>
      <c r="U18" s="98">
        <v>4</v>
      </c>
      <c r="V18" s="98"/>
      <c r="W18" s="98"/>
    </row>
    <row r="19" spans="1:23" s="3" customFormat="1">
      <c r="A19" s="97">
        <v>12</v>
      </c>
      <c r="B19" s="99" t="s">
        <v>100</v>
      </c>
      <c r="C19" s="98">
        <f t="shared" si="1"/>
        <v>678</v>
      </c>
      <c r="D19" s="98">
        <v>50</v>
      </c>
      <c r="E19" s="98"/>
      <c r="F19" s="98">
        <v>30</v>
      </c>
      <c r="G19" s="98"/>
      <c r="H19" s="98">
        <v>30</v>
      </c>
      <c r="I19" s="98">
        <v>5</v>
      </c>
      <c r="J19" s="98">
        <v>50</v>
      </c>
      <c r="K19" s="98">
        <v>11</v>
      </c>
      <c r="L19" s="98"/>
      <c r="M19" s="98"/>
      <c r="N19" s="98">
        <v>116</v>
      </c>
      <c r="O19" s="98">
        <v>200</v>
      </c>
      <c r="P19" s="98">
        <v>64</v>
      </c>
      <c r="Q19" s="98">
        <v>8</v>
      </c>
      <c r="R19" s="105"/>
      <c r="S19" s="98"/>
      <c r="T19" s="98">
        <v>110</v>
      </c>
      <c r="U19" s="98">
        <v>4</v>
      </c>
      <c r="V19" s="98"/>
      <c r="W19" s="98"/>
    </row>
    <row r="20" spans="1:23" s="3" customFormat="1">
      <c r="A20" s="97">
        <v>13</v>
      </c>
      <c r="B20" s="99" t="s">
        <v>101</v>
      </c>
      <c r="C20" s="98">
        <f t="shared" si="1"/>
        <v>540</v>
      </c>
      <c r="D20" s="98">
        <v>30</v>
      </c>
      <c r="E20" s="98"/>
      <c r="F20" s="98"/>
      <c r="G20" s="98"/>
      <c r="H20" s="98"/>
      <c r="I20" s="98"/>
      <c r="J20" s="98">
        <v>40</v>
      </c>
      <c r="K20" s="98">
        <v>7</v>
      </c>
      <c r="L20" s="98"/>
      <c r="M20" s="98"/>
      <c r="N20" s="98"/>
      <c r="O20" s="98">
        <v>200</v>
      </c>
      <c r="P20" s="98">
        <v>44</v>
      </c>
      <c r="Q20" s="98">
        <v>10</v>
      </c>
      <c r="R20" s="105"/>
      <c r="S20" s="98"/>
      <c r="T20" s="98">
        <v>55</v>
      </c>
      <c r="U20" s="98">
        <v>4</v>
      </c>
      <c r="V20" s="98">
        <v>150</v>
      </c>
      <c r="W20" s="98"/>
    </row>
    <row r="21" spans="1:23" s="3" customFormat="1">
      <c r="A21" s="97">
        <v>14</v>
      </c>
      <c r="B21" s="99" t="s">
        <v>102</v>
      </c>
      <c r="C21" s="98">
        <f t="shared" si="1"/>
        <v>486</v>
      </c>
      <c r="D21" s="98">
        <v>30</v>
      </c>
      <c r="E21" s="98"/>
      <c r="F21" s="98"/>
      <c r="G21" s="98">
        <v>20</v>
      </c>
      <c r="H21" s="98">
        <v>25</v>
      </c>
      <c r="I21" s="98"/>
      <c r="J21" s="98">
        <v>40</v>
      </c>
      <c r="K21" s="98">
        <v>9</v>
      </c>
      <c r="L21" s="98">
        <v>15</v>
      </c>
      <c r="M21" s="98">
        <v>40</v>
      </c>
      <c r="N21" s="98"/>
      <c r="O21" s="98">
        <v>200</v>
      </c>
      <c r="P21" s="98">
        <v>40</v>
      </c>
      <c r="Q21" s="98">
        <v>4</v>
      </c>
      <c r="R21" s="105"/>
      <c r="S21" s="98"/>
      <c r="T21" s="98">
        <v>55</v>
      </c>
      <c r="U21" s="98">
        <v>8</v>
      </c>
      <c r="V21" s="98"/>
      <c r="W21" s="98"/>
    </row>
    <row r="22" spans="1:23" s="3" customFormat="1">
      <c r="A22" s="97">
        <v>15</v>
      </c>
      <c r="B22" s="99" t="s">
        <v>103</v>
      </c>
      <c r="C22" s="98">
        <f t="shared" si="1"/>
        <v>847</v>
      </c>
      <c r="D22" s="98">
        <v>60</v>
      </c>
      <c r="E22" s="98"/>
      <c r="F22" s="98"/>
      <c r="G22" s="98">
        <v>20</v>
      </c>
      <c r="H22" s="98"/>
      <c r="I22" s="98"/>
      <c r="J22" s="98">
        <v>60</v>
      </c>
      <c r="K22" s="98">
        <v>12</v>
      </c>
      <c r="L22" s="98"/>
      <c r="M22" s="98">
        <v>10</v>
      </c>
      <c r="N22" s="98">
        <v>74</v>
      </c>
      <c r="O22" s="98">
        <v>300</v>
      </c>
      <c r="P22" s="98">
        <v>37</v>
      </c>
      <c r="Q22" s="98">
        <v>16</v>
      </c>
      <c r="R22" s="105"/>
      <c r="S22" s="98"/>
      <c r="T22" s="98">
        <v>200</v>
      </c>
      <c r="U22" s="98">
        <v>8</v>
      </c>
      <c r="V22" s="98"/>
      <c r="W22" s="98">
        <v>50</v>
      </c>
    </row>
    <row r="23" spans="1:23" s="3" customFormat="1">
      <c r="A23" s="97">
        <v>16</v>
      </c>
      <c r="B23" s="99" t="s">
        <v>104</v>
      </c>
      <c r="C23" s="98">
        <f t="shared" si="1"/>
        <v>537</v>
      </c>
      <c r="D23" s="98">
        <v>30</v>
      </c>
      <c r="E23" s="98">
        <v>40</v>
      </c>
      <c r="F23" s="98"/>
      <c r="G23" s="98"/>
      <c r="H23" s="98">
        <v>30</v>
      </c>
      <c r="I23" s="98"/>
      <c r="J23" s="98">
        <v>55</v>
      </c>
      <c r="K23" s="98">
        <v>5</v>
      </c>
      <c r="L23" s="98"/>
      <c r="M23" s="98">
        <v>5</v>
      </c>
      <c r="N23" s="98"/>
      <c r="O23" s="98">
        <v>200</v>
      </c>
      <c r="P23" s="98">
        <v>29</v>
      </c>
      <c r="Q23" s="98">
        <v>14</v>
      </c>
      <c r="R23" s="105">
        <v>80</v>
      </c>
      <c r="S23" s="98"/>
      <c r="T23" s="98">
        <v>45</v>
      </c>
      <c r="U23" s="98">
        <v>4</v>
      </c>
      <c r="V23" s="98"/>
      <c r="W23" s="98"/>
    </row>
    <row r="24" spans="1:23" s="3" customFormat="1">
      <c r="A24" s="97">
        <v>17</v>
      </c>
      <c r="B24" s="99" t="s">
        <v>26</v>
      </c>
      <c r="C24" s="98">
        <f t="shared" si="1"/>
        <v>878</v>
      </c>
      <c r="D24" s="98">
        <v>50</v>
      </c>
      <c r="E24" s="98"/>
      <c r="F24" s="98"/>
      <c r="G24" s="98"/>
      <c r="H24" s="98">
        <v>20</v>
      </c>
      <c r="I24" s="98"/>
      <c r="J24" s="98">
        <v>40</v>
      </c>
      <c r="K24" s="98">
        <v>5</v>
      </c>
      <c r="L24" s="98"/>
      <c r="M24" s="98"/>
      <c r="N24" s="98"/>
      <c r="O24" s="98">
        <v>300</v>
      </c>
      <c r="P24" s="98">
        <v>25</v>
      </c>
      <c r="Q24" s="98">
        <v>22</v>
      </c>
      <c r="R24" s="105">
        <v>50</v>
      </c>
      <c r="S24" s="98"/>
      <c r="T24" s="98">
        <v>110</v>
      </c>
      <c r="U24" s="98">
        <v>6</v>
      </c>
      <c r="V24" s="98">
        <v>200</v>
      </c>
      <c r="W24" s="98">
        <v>50</v>
      </c>
    </row>
    <row r="25" spans="1:23" s="3" customFormat="1">
      <c r="A25" s="97">
        <v>18</v>
      </c>
      <c r="B25" s="99" t="s">
        <v>105</v>
      </c>
      <c r="C25" s="98">
        <f t="shared" si="1"/>
        <v>562.20000000000005</v>
      </c>
      <c r="D25" s="98">
        <v>30</v>
      </c>
      <c r="E25" s="98"/>
      <c r="F25" s="98">
        <v>30</v>
      </c>
      <c r="G25" s="98"/>
      <c r="H25" s="98"/>
      <c r="I25" s="98"/>
      <c r="J25" s="98">
        <v>45</v>
      </c>
      <c r="K25" s="98">
        <v>5</v>
      </c>
      <c r="L25" s="98"/>
      <c r="M25" s="98">
        <v>40</v>
      </c>
      <c r="N25" s="98"/>
      <c r="O25" s="98">
        <v>200</v>
      </c>
      <c r="P25" s="98">
        <v>23</v>
      </c>
      <c r="Q25" s="98">
        <v>5.2</v>
      </c>
      <c r="R25" s="105">
        <v>80</v>
      </c>
      <c r="S25" s="98"/>
      <c r="T25" s="98">
        <v>100</v>
      </c>
      <c r="U25" s="98">
        <v>4</v>
      </c>
      <c r="V25" s="98"/>
      <c r="W25" s="98"/>
    </row>
    <row r="26" spans="1:23" s="3" customFormat="1">
      <c r="A26" s="97">
        <v>19</v>
      </c>
      <c r="B26" s="99" t="s">
        <v>106</v>
      </c>
      <c r="C26" s="98">
        <f t="shared" si="1"/>
        <v>394</v>
      </c>
      <c r="D26" s="98">
        <v>30</v>
      </c>
      <c r="E26" s="98"/>
      <c r="F26" s="98"/>
      <c r="G26" s="98"/>
      <c r="H26" s="98"/>
      <c r="I26" s="98"/>
      <c r="J26" s="98">
        <v>40</v>
      </c>
      <c r="K26" s="98">
        <v>12</v>
      </c>
      <c r="L26" s="98">
        <v>15</v>
      </c>
      <c r="M26" s="98"/>
      <c r="N26" s="98"/>
      <c r="O26" s="98">
        <v>200</v>
      </c>
      <c r="P26" s="98">
        <v>35</v>
      </c>
      <c r="Q26" s="98">
        <v>8</v>
      </c>
      <c r="R26" s="105"/>
      <c r="S26" s="98"/>
      <c r="T26" s="98">
        <v>50</v>
      </c>
      <c r="U26" s="98">
        <v>4</v>
      </c>
      <c r="V26" s="98"/>
      <c r="W26" s="98"/>
    </row>
    <row r="27" spans="1:23" s="3" customFormat="1">
      <c r="A27" s="97">
        <v>20</v>
      </c>
      <c r="B27" s="99" t="s">
        <v>29</v>
      </c>
      <c r="C27" s="98">
        <f t="shared" si="1"/>
        <v>578</v>
      </c>
      <c r="D27" s="98">
        <v>30</v>
      </c>
      <c r="E27" s="98">
        <v>20</v>
      </c>
      <c r="F27" s="98">
        <v>30</v>
      </c>
      <c r="G27" s="98"/>
      <c r="H27" s="98"/>
      <c r="I27" s="98">
        <v>30</v>
      </c>
      <c r="J27" s="98">
        <v>40</v>
      </c>
      <c r="K27" s="98">
        <v>4</v>
      </c>
      <c r="L27" s="98"/>
      <c r="M27" s="98"/>
      <c r="N27" s="98"/>
      <c r="O27" s="98">
        <v>200</v>
      </c>
      <c r="P27" s="98">
        <v>35</v>
      </c>
      <c r="Q27" s="98"/>
      <c r="R27" s="105">
        <v>130</v>
      </c>
      <c r="S27" s="98"/>
      <c r="T27" s="98">
        <v>55</v>
      </c>
      <c r="U27" s="98">
        <v>4</v>
      </c>
      <c r="V27" s="98"/>
      <c r="W27" s="98"/>
    </row>
    <row r="28" spans="1:23" s="3" customFormat="1">
      <c r="A28" s="97">
        <v>21</v>
      </c>
      <c r="B28" s="99" t="s">
        <v>107</v>
      </c>
      <c r="C28" s="98">
        <f t="shared" si="1"/>
        <v>341</v>
      </c>
      <c r="D28" s="98">
        <v>30</v>
      </c>
      <c r="E28" s="98"/>
      <c r="F28" s="98"/>
      <c r="G28" s="98"/>
      <c r="H28" s="98"/>
      <c r="I28" s="98"/>
      <c r="J28" s="98">
        <v>45</v>
      </c>
      <c r="K28" s="98">
        <v>3</v>
      </c>
      <c r="L28" s="98"/>
      <c r="M28" s="98"/>
      <c r="N28" s="98"/>
      <c r="O28" s="98">
        <v>200</v>
      </c>
      <c r="P28" s="98">
        <v>23</v>
      </c>
      <c r="Q28" s="98"/>
      <c r="R28" s="105"/>
      <c r="S28" s="98"/>
      <c r="T28" s="98">
        <v>40</v>
      </c>
      <c r="U28" s="98"/>
      <c r="V28" s="98"/>
      <c r="W28" s="98"/>
    </row>
    <row r="29" spans="1:23" s="3" customFormat="1">
      <c r="A29" s="97">
        <v>22</v>
      </c>
      <c r="B29" s="99" t="s">
        <v>108</v>
      </c>
      <c r="C29" s="98">
        <f t="shared" si="1"/>
        <v>1047</v>
      </c>
      <c r="D29" s="98">
        <v>60</v>
      </c>
      <c r="E29" s="98">
        <v>40</v>
      </c>
      <c r="F29" s="98">
        <v>30</v>
      </c>
      <c r="G29" s="98"/>
      <c r="H29" s="98"/>
      <c r="I29" s="98"/>
      <c r="J29" s="98">
        <v>80</v>
      </c>
      <c r="K29" s="98">
        <v>15</v>
      </c>
      <c r="L29" s="98">
        <v>15</v>
      </c>
      <c r="M29" s="98">
        <v>40</v>
      </c>
      <c r="N29" s="98">
        <v>30</v>
      </c>
      <c r="O29" s="98">
        <v>300</v>
      </c>
      <c r="P29" s="98">
        <v>131</v>
      </c>
      <c r="Q29" s="98">
        <v>28</v>
      </c>
      <c r="R29" s="105"/>
      <c r="S29" s="98"/>
      <c r="T29" s="98">
        <v>120</v>
      </c>
      <c r="U29" s="98">
        <v>8</v>
      </c>
      <c r="V29" s="98">
        <v>100</v>
      </c>
      <c r="W29" s="98">
        <v>50</v>
      </c>
    </row>
    <row r="30" spans="1:23" s="3" customFormat="1">
      <c r="A30" s="97">
        <v>23</v>
      </c>
      <c r="B30" s="99" t="s">
        <v>109</v>
      </c>
      <c r="C30" s="98">
        <f t="shared" si="1"/>
        <v>966</v>
      </c>
      <c r="D30" s="98">
        <v>50</v>
      </c>
      <c r="E30" s="98"/>
      <c r="F30" s="98"/>
      <c r="G30" s="98"/>
      <c r="H30" s="98">
        <v>45</v>
      </c>
      <c r="I30" s="98"/>
      <c r="J30" s="98">
        <v>70</v>
      </c>
      <c r="K30" s="98">
        <v>7</v>
      </c>
      <c r="L30" s="98">
        <v>15</v>
      </c>
      <c r="M30" s="98"/>
      <c r="N30" s="98">
        <v>95</v>
      </c>
      <c r="O30" s="98">
        <v>200</v>
      </c>
      <c r="P30" s="98">
        <v>44</v>
      </c>
      <c r="Q30" s="98">
        <v>34</v>
      </c>
      <c r="R30" s="105"/>
      <c r="S30" s="98"/>
      <c r="T30" s="98">
        <v>60</v>
      </c>
      <c r="U30" s="98">
        <v>6</v>
      </c>
      <c r="V30" s="98">
        <v>340</v>
      </c>
      <c r="W30" s="98"/>
    </row>
    <row r="31" spans="1:23" s="3" customFormat="1">
      <c r="A31" s="97">
        <v>24</v>
      </c>
      <c r="B31" s="99" t="s">
        <v>110</v>
      </c>
      <c r="C31" s="98">
        <f t="shared" si="1"/>
        <v>1075</v>
      </c>
      <c r="D31" s="98">
        <v>60</v>
      </c>
      <c r="E31" s="98"/>
      <c r="F31" s="98">
        <v>30</v>
      </c>
      <c r="G31" s="98"/>
      <c r="H31" s="98">
        <v>30</v>
      </c>
      <c r="I31" s="98"/>
      <c r="J31" s="98">
        <v>40</v>
      </c>
      <c r="K31" s="98">
        <v>5</v>
      </c>
      <c r="L31" s="98"/>
      <c r="M31" s="98"/>
      <c r="N31" s="98">
        <v>83</v>
      </c>
      <c r="O31" s="98">
        <v>300</v>
      </c>
      <c r="P31" s="98">
        <v>61</v>
      </c>
      <c r="Q31" s="98">
        <v>88</v>
      </c>
      <c r="R31" s="105"/>
      <c r="S31" s="98"/>
      <c r="T31" s="98">
        <v>170</v>
      </c>
      <c r="U31" s="98">
        <v>8</v>
      </c>
      <c r="V31" s="98">
        <v>100</v>
      </c>
      <c r="W31" s="98">
        <v>100</v>
      </c>
    </row>
    <row r="32" spans="1:23" s="3" customFormat="1">
      <c r="A32" s="97">
        <v>25</v>
      </c>
      <c r="B32" s="99" t="s">
        <v>111</v>
      </c>
      <c r="C32" s="98">
        <f t="shared" si="1"/>
        <v>1323</v>
      </c>
      <c r="D32" s="98">
        <v>60</v>
      </c>
      <c r="E32" s="98"/>
      <c r="F32" s="98"/>
      <c r="G32" s="98"/>
      <c r="H32" s="98"/>
      <c r="I32" s="98"/>
      <c r="J32" s="98">
        <v>65</v>
      </c>
      <c r="K32" s="98">
        <v>12</v>
      </c>
      <c r="L32" s="98">
        <v>15</v>
      </c>
      <c r="M32" s="98"/>
      <c r="N32" s="98">
        <v>65</v>
      </c>
      <c r="O32" s="98">
        <v>300</v>
      </c>
      <c r="P32" s="98">
        <v>38</v>
      </c>
      <c r="Q32" s="98">
        <v>70</v>
      </c>
      <c r="R32" s="105">
        <v>80</v>
      </c>
      <c r="S32" s="98"/>
      <c r="T32" s="98">
        <v>120</v>
      </c>
      <c r="U32" s="98">
        <v>8</v>
      </c>
      <c r="V32" s="98">
        <v>440</v>
      </c>
      <c r="W32" s="98">
        <v>50</v>
      </c>
    </row>
    <row r="33" spans="1:23" s="3" customFormat="1">
      <c r="A33" s="97">
        <v>26</v>
      </c>
      <c r="B33" s="99" t="s">
        <v>112</v>
      </c>
      <c r="C33" s="98">
        <f t="shared" si="1"/>
        <v>588</v>
      </c>
      <c r="D33" s="98">
        <v>60</v>
      </c>
      <c r="E33" s="98"/>
      <c r="F33" s="98"/>
      <c r="G33" s="98"/>
      <c r="H33" s="98"/>
      <c r="I33" s="98"/>
      <c r="J33" s="98">
        <v>55</v>
      </c>
      <c r="K33" s="98">
        <v>5</v>
      </c>
      <c r="L33" s="98"/>
      <c r="M33" s="98"/>
      <c r="N33" s="98"/>
      <c r="O33" s="98">
        <v>200</v>
      </c>
      <c r="P33" s="98">
        <v>32</v>
      </c>
      <c r="Q33" s="98">
        <v>10</v>
      </c>
      <c r="R33" s="105">
        <v>130</v>
      </c>
      <c r="S33" s="98"/>
      <c r="T33" s="98">
        <v>40</v>
      </c>
      <c r="U33" s="98">
        <v>6</v>
      </c>
      <c r="V33" s="98">
        <v>50</v>
      </c>
      <c r="W33" s="98"/>
    </row>
    <row r="34" spans="1:23" s="3" customFormat="1">
      <c r="A34" s="97">
        <v>27</v>
      </c>
      <c r="B34" s="99" t="s">
        <v>113</v>
      </c>
      <c r="C34" s="98">
        <f t="shared" si="1"/>
        <v>979.2</v>
      </c>
      <c r="D34" s="98">
        <v>50</v>
      </c>
      <c r="E34" s="98">
        <v>20</v>
      </c>
      <c r="F34" s="98"/>
      <c r="G34" s="98"/>
      <c r="H34" s="98"/>
      <c r="I34" s="98"/>
      <c r="J34" s="98">
        <v>70</v>
      </c>
      <c r="K34" s="98">
        <v>8</v>
      </c>
      <c r="L34" s="98"/>
      <c r="M34" s="98"/>
      <c r="N34" s="98">
        <v>30</v>
      </c>
      <c r="O34" s="98">
        <v>300</v>
      </c>
      <c r="P34" s="98">
        <v>76</v>
      </c>
      <c r="Q34" s="98">
        <v>47.2</v>
      </c>
      <c r="R34" s="105">
        <v>110</v>
      </c>
      <c r="S34" s="98"/>
      <c r="T34" s="98">
        <v>110</v>
      </c>
      <c r="U34" s="98">
        <v>8</v>
      </c>
      <c r="V34" s="98">
        <v>100</v>
      </c>
      <c r="W34" s="98">
        <v>50</v>
      </c>
    </row>
    <row r="35" spans="1:23" s="3" customFormat="1">
      <c r="A35" s="97">
        <v>28</v>
      </c>
      <c r="B35" s="99" t="s">
        <v>37</v>
      </c>
      <c r="C35" s="98">
        <f t="shared" si="1"/>
        <v>916</v>
      </c>
      <c r="D35" s="98">
        <v>60</v>
      </c>
      <c r="E35" s="98">
        <v>40</v>
      </c>
      <c r="F35" s="98"/>
      <c r="G35" s="98"/>
      <c r="H35" s="98"/>
      <c r="I35" s="98"/>
      <c r="J35" s="98">
        <v>50</v>
      </c>
      <c r="K35" s="98">
        <v>11</v>
      </c>
      <c r="L35" s="98"/>
      <c r="M35" s="98">
        <v>10</v>
      </c>
      <c r="N35" s="98">
        <v>30</v>
      </c>
      <c r="O35" s="98">
        <v>300</v>
      </c>
      <c r="P35" s="98">
        <v>99</v>
      </c>
      <c r="Q35" s="98">
        <v>38</v>
      </c>
      <c r="R35" s="105">
        <v>50</v>
      </c>
      <c r="S35" s="98"/>
      <c r="T35" s="98">
        <v>120</v>
      </c>
      <c r="U35" s="98">
        <v>8</v>
      </c>
      <c r="V35" s="98">
        <v>50</v>
      </c>
      <c r="W35" s="98">
        <v>50</v>
      </c>
    </row>
    <row r="36" spans="1:23" s="3" customFormat="1">
      <c r="A36" s="97">
        <v>29</v>
      </c>
      <c r="B36" s="99" t="s">
        <v>114</v>
      </c>
      <c r="C36" s="98">
        <f t="shared" si="1"/>
        <v>1051</v>
      </c>
      <c r="D36" s="98">
        <v>60</v>
      </c>
      <c r="E36" s="98"/>
      <c r="F36" s="98"/>
      <c r="G36" s="98"/>
      <c r="H36" s="98">
        <v>35</v>
      </c>
      <c r="I36" s="98"/>
      <c r="J36" s="98">
        <v>75</v>
      </c>
      <c r="K36" s="98">
        <v>7</v>
      </c>
      <c r="L36" s="98">
        <v>15</v>
      </c>
      <c r="M36" s="98">
        <v>10</v>
      </c>
      <c r="N36" s="98">
        <v>54</v>
      </c>
      <c r="O36" s="98">
        <v>300</v>
      </c>
      <c r="P36" s="98">
        <v>105</v>
      </c>
      <c r="Q36" s="98">
        <v>112</v>
      </c>
      <c r="R36" s="105"/>
      <c r="S36" s="98"/>
      <c r="T36" s="98">
        <v>120</v>
      </c>
      <c r="U36" s="98">
        <v>8</v>
      </c>
      <c r="V36" s="98">
        <v>100</v>
      </c>
      <c r="W36" s="98">
        <v>50</v>
      </c>
    </row>
    <row r="37" spans="1:23" s="3" customFormat="1">
      <c r="A37" s="97">
        <v>30</v>
      </c>
      <c r="B37" s="99" t="s">
        <v>115</v>
      </c>
      <c r="C37" s="98">
        <f t="shared" si="1"/>
        <v>1295</v>
      </c>
      <c r="D37" s="98">
        <v>50</v>
      </c>
      <c r="E37" s="98"/>
      <c r="F37" s="98"/>
      <c r="G37" s="98">
        <v>20</v>
      </c>
      <c r="H37" s="98">
        <v>20</v>
      </c>
      <c r="I37" s="98"/>
      <c r="J37" s="98">
        <v>40</v>
      </c>
      <c r="K37" s="98">
        <v>8</v>
      </c>
      <c r="L37" s="98">
        <v>15</v>
      </c>
      <c r="M37" s="98">
        <v>10</v>
      </c>
      <c r="N37" s="98">
        <v>62</v>
      </c>
      <c r="O37" s="98">
        <v>300</v>
      </c>
      <c r="P37" s="98">
        <v>82</v>
      </c>
      <c r="Q37" s="98">
        <v>90</v>
      </c>
      <c r="R37" s="105"/>
      <c r="S37" s="98">
        <v>100</v>
      </c>
      <c r="T37" s="98">
        <v>120</v>
      </c>
      <c r="U37" s="98">
        <v>8</v>
      </c>
      <c r="V37" s="98">
        <v>270</v>
      </c>
      <c r="W37" s="98">
        <v>100</v>
      </c>
    </row>
    <row r="38" spans="1:23" s="3" customFormat="1">
      <c r="A38" s="97">
        <v>31</v>
      </c>
      <c r="B38" s="99" t="s">
        <v>116</v>
      </c>
      <c r="C38" s="98">
        <f t="shared" si="1"/>
        <v>1077</v>
      </c>
      <c r="D38" s="98">
        <v>60</v>
      </c>
      <c r="E38" s="98"/>
      <c r="F38" s="98"/>
      <c r="G38" s="98"/>
      <c r="H38" s="98"/>
      <c r="I38" s="98">
        <v>5</v>
      </c>
      <c r="J38" s="98">
        <v>45</v>
      </c>
      <c r="K38" s="98">
        <v>8</v>
      </c>
      <c r="L38" s="98">
        <v>15</v>
      </c>
      <c r="M38" s="98">
        <v>5</v>
      </c>
      <c r="N38" s="98">
        <v>83</v>
      </c>
      <c r="O38" s="98">
        <v>300</v>
      </c>
      <c r="P38" s="98">
        <v>80</v>
      </c>
      <c r="Q38" s="98">
        <v>58</v>
      </c>
      <c r="R38" s="105">
        <v>130</v>
      </c>
      <c r="S38" s="98"/>
      <c r="T38" s="98">
        <v>130</v>
      </c>
      <c r="U38" s="98">
        <v>8</v>
      </c>
      <c r="V38" s="98">
        <v>100</v>
      </c>
      <c r="W38" s="98">
        <v>50</v>
      </c>
    </row>
    <row r="39" spans="1:23" s="3" customFormat="1">
      <c r="A39" s="97">
        <v>32</v>
      </c>
      <c r="B39" s="99" t="s">
        <v>117</v>
      </c>
      <c r="C39" s="98">
        <f t="shared" si="1"/>
        <v>1181.4000000000001</v>
      </c>
      <c r="D39" s="98">
        <v>60</v>
      </c>
      <c r="E39" s="98">
        <v>20</v>
      </c>
      <c r="F39" s="98">
        <v>30</v>
      </c>
      <c r="G39" s="98"/>
      <c r="H39" s="98">
        <v>35</v>
      </c>
      <c r="I39" s="98"/>
      <c r="J39" s="98">
        <v>40</v>
      </c>
      <c r="K39" s="98">
        <v>8</v>
      </c>
      <c r="L39" s="98">
        <v>15</v>
      </c>
      <c r="M39" s="98"/>
      <c r="N39" s="98">
        <v>93</v>
      </c>
      <c r="O39" s="98">
        <v>300</v>
      </c>
      <c r="P39" s="98">
        <v>56</v>
      </c>
      <c r="Q39" s="98">
        <v>66.400000000000006</v>
      </c>
      <c r="R39" s="105">
        <v>80</v>
      </c>
      <c r="S39" s="98"/>
      <c r="T39" s="98">
        <v>170</v>
      </c>
      <c r="U39" s="98">
        <v>8</v>
      </c>
      <c r="V39" s="98">
        <v>100</v>
      </c>
      <c r="W39" s="98">
        <v>100</v>
      </c>
    </row>
    <row r="40" spans="1:23" s="3" customFormat="1">
      <c r="A40" s="97">
        <v>33</v>
      </c>
      <c r="B40" s="99" t="s">
        <v>118</v>
      </c>
      <c r="C40" s="98">
        <f t="shared" si="1"/>
        <v>1064</v>
      </c>
      <c r="D40" s="98">
        <v>50</v>
      </c>
      <c r="E40" s="98">
        <v>40</v>
      </c>
      <c r="F40" s="98"/>
      <c r="G40" s="98"/>
      <c r="H40" s="98"/>
      <c r="I40" s="98"/>
      <c r="J40" s="98">
        <v>45</v>
      </c>
      <c r="K40" s="98">
        <v>12</v>
      </c>
      <c r="L40" s="98">
        <v>30</v>
      </c>
      <c r="M40" s="98">
        <v>40</v>
      </c>
      <c r="N40" s="98">
        <v>67</v>
      </c>
      <c r="O40" s="98">
        <v>300</v>
      </c>
      <c r="P40" s="98">
        <v>58</v>
      </c>
      <c r="Q40" s="98">
        <v>34</v>
      </c>
      <c r="R40" s="105"/>
      <c r="S40" s="98"/>
      <c r="T40" s="98">
        <v>130</v>
      </c>
      <c r="U40" s="98">
        <v>8</v>
      </c>
      <c r="V40" s="98">
        <v>150</v>
      </c>
      <c r="W40" s="98">
        <v>100</v>
      </c>
    </row>
    <row r="41" spans="1:23" s="3" customFormat="1">
      <c r="A41" s="97">
        <v>34</v>
      </c>
      <c r="B41" s="99" t="s">
        <v>119</v>
      </c>
      <c r="C41" s="98">
        <f t="shared" si="1"/>
        <v>1242.8</v>
      </c>
      <c r="D41" s="98">
        <v>60</v>
      </c>
      <c r="E41" s="98"/>
      <c r="F41" s="98">
        <v>30</v>
      </c>
      <c r="G41" s="98">
        <v>20</v>
      </c>
      <c r="H41" s="98">
        <v>50</v>
      </c>
      <c r="I41" s="98"/>
      <c r="J41" s="98">
        <v>60</v>
      </c>
      <c r="K41" s="98">
        <v>13</v>
      </c>
      <c r="L41" s="98">
        <v>30</v>
      </c>
      <c r="M41" s="98"/>
      <c r="N41" s="98">
        <v>24</v>
      </c>
      <c r="O41" s="98">
        <v>300</v>
      </c>
      <c r="P41" s="98">
        <v>57</v>
      </c>
      <c r="Q41" s="98">
        <v>20.8</v>
      </c>
      <c r="R41" s="105">
        <v>150</v>
      </c>
      <c r="S41" s="98">
        <v>100</v>
      </c>
      <c r="T41" s="98">
        <v>220</v>
      </c>
      <c r="U41" s="98">
        <v>8</v>
      </c>
      <c r="V41" s="98">
        <v>50</v>
      </c>
      <c r="W41" s="98">
        <v>50</v>
      </c>
    </row>
    <row r="42" spans="1:23" s="3" customFormat="1">
      <c r="A42" s="97">
        <v>35</v>
      </c>
      <c r="B42" s="99" t="s">
        <v>120</v>
      </c>
      <c r="C42" s="98">
        <f t="shared" si="1"/>
        <v>770.2</v>
      </c>
      <c r="D42" s="98">
        <v>50</v>
      </c>
      <c r="E42" s="98"/>
      <c r="F42" s="98"/>
      <c r="G42" s="98"/>
      <c r="H42" s="98"/>
      <c r="I42" s="98"/>
      <c r="J42" s="98">
        <v>70</v>
      </c>
      <c r="K42" s="98">
        <v>10</v>
      </c>
      <c r="L42" s="98">
        <v>15</v>
      </c>
      <c r="M42" s="98">
        <v>10</v>
      </c>
      <c r="N42" s="98">
        <v>30</v>
      </c>
      <c r="O42" s="98">
        <v>300</v>
      </c>
      <c r="P42" s="98">
        <v>40</v>
      </c>
      <c r="Q42" s="98">
        <v>47.2</v>
      </c>
      <c r="R42" s="105"/>
      <c r="S42" s="98"/>
      <c r="T42" s="98">
        <v>140</v>
      </c>
      <c r="U42" s="98">
        <v>8</v>
      </c>
      <c r="V42" s="98"/>
      <c r="W42" s="98">
        <v>50</v>
      </c>
    </row>
    <row r="43" spans="1:23" s="3" customFormat="1">
      <c r="A43" s="97">
        <v>36</v>
      </c>
      <c r="B43" s="99" t="s">
        <v>121</v>
      </c>
      <c r="C43" s="98">
        <f t="shared" si="1"/>
        <v>1315</v>
      </c>
      <c r="D43" s="98">
        <v>50</v>
      </c>
      <c r="E43" s="98"/>
      <c r="F43" s="98"/>
      <c r="G43" s="98"/>
      <c r="H43" s="98"/>
      <c r="I43" s="98">
        <v>20</v>
      </c>
      <c r="J43" s="98">
        <v>40</v>
      </c>
      <c r="K43" s="98">
        <v>13</v>
      </c>
      <c r="L43" s="98">
        <v>30</v>
      </c>
      <c r="M43" s="98"/>
      <c r="N43" s="98">
        <v>30</v>
      </c>
      <c r="O43" s="98">
        <v>300</v>
      </c>
      <c r="P43" s="98">
        <v>24</v>
      </c>
      <c r="Q43" s="98">
        <v>80</v>
      </c>
      <c r="R43" s="105"/>
      <c r="S43" s="98"/>
      <c r="T43" s="98">
        <v>180</v>
      </c>
      <c r="U43" s="98">
        <v>8</v>
      </c>
      <c r="V43" s="98">
        <v>440</v>
      </c>
      <c r="W43" s="98">
        <v>100</v>
      </c>
    </row>
    <row r="44" spans="1:23" s="3" customFormat="1">
      <c r="A44" s="97">
        <v>37</v>
      </c>
      <c r="B44" s="99" t="s">
        <v>122</v>
      </c>
      <c r="C44" s="98">
        <f t="shared" si="1"/>
        <v>1425</v>
      </c>
      <c r="D44" s="98">
        <v>50</v>
      </c>
      <c r="E44" s="98">
        <v>40</v>
      </c>
      <c r="F44" s="98"/>
      <c r="G44" s="98"/>
      <c r="H44" s="98">
        <v>30</v>
      </c>
      <c r="I44" s="98"/>
      <c r="J44" s="98">
        <v>40</v>
      </c>
      <c r="K44" s="98">
        <v>10</v>
      </c>
      <c r="L44" s="98">
        <v>30</v>
      </c>
      <c r="M44" s="98"/>
      <c r="N44" s="98">
        <v>30</v>
      </c>
      <c r="O44" s="98">
        <v>300</v>
      </c>
      <c r="P44" s="98">
        <v>63</v>
      </c>
      <c r="Q44" s="98">
        <v>54</v>
      </c>
      <c r="R44" s="105">
        <v>80</v>
      </c>
      <c r="S44" s="98"/>
      <c r="T44" s="98">
        <v>120</v>
      </c>
      <c r="U44" s="98">
        <v>8</v>
      </c>
      <c r="V44" s="98">
        <v>520</v>
      </c>
      <c r="W44" s="98">
        <v>50</v>
      </c>
    </row>
    <row r="45" spans="1:23" s="3" customFormat="1">
      <c r="A45" s="97">
        <v>38</v>
      </c>
      <c r="B45" s="99" t="s">
        <v>123</v>
      </c>
      <c r="C45" s="98">
        <f t="shared" si="1"/>
        <v>1218</v>
      </c>
      <c r="D45" s="98">
        <v>50</v>
      </c>
      <c r="E45" s="98">
        <v>40</v>
      </c>
      <c r="F45" s="98"/>
      <c r="G45" s="98"/>
      <c r="H45" s="98"/>
      <c r="I45" s="98"/>
      <c r="J45" s="98">
        <v>40</v>
      </c>
      <c r="K45" s="98">
        <v>12</v>
      </c>
      <c r="L45" s="98"/>
      <c r="M45" s="98"/>
      <c r="N45" s="98">
        <v>30</v>
      </c>
      <c r="O45" s="98">
        <v>300</v>
      </c>
      <c r="P45" s="98">
        <v>36</v>
      </c>
      <c r="Q45" s="98">
        <v>12</v>
      </c>
      <c r="R45" s="105">
        <v>130</v>
      </c>
      <c r="S45" s="98"/>
      <c r="T45" s="98">
        <v>120</v>
      </c>
      <c r="U45" s="98">
        <v>8</v>
      </c>
      <c r="V45" s="98">
        <v>340</v>
      </c>
      <c r="W45" s="98">
        <v>100</v>
      </c>
    </row>
    <row r="46" spans="1:23" s="93" customFormat="1" ht="43.2">
      <c r="A46" s="158" t="s">
        <v>7</v>
      </c>
      <c r="B46" s="158"/>
      <c r="C46" s="158"/>
      <c r="D46" s="101" t="s">
        <v>124</v>
      </c>
      <c r="E46" s="101" t="s">
        <v>125</v>
      </c>
      <c r="F46" s="159" t="s">
        <v>124</v>
      </c>
      <c r="G46" s="161"/>
      <c r="H46" s="159" t="s">
        <v>126</v>
      </c>
      <c r="I46" s="161"/>
      <c r="J46" s="101" t="s">
        <v>127</v>
      </c>
      <c r="K46" s="101" t="s">
        <v>128</v>
      </c>
      <c r="L46" s="101" t="s">
        <v>124</v>
      </c>
      <c r="M46" s="101" t="s">
        <v>129</v>
      </c>
      <c r="N46" s="101" t="s">
        <v>130</v>
      </c>
      <c r="O46" s="101" t="s">
        <v>124</v>
      </c>
      <c r="P46" s="101" t="s">
        <v>131</v>
      </c>
      <c r="Q46" s="101" t="s">
        <v>131</v>
      </c>
      <c r="R46" s="101" t="s">
        <v>126</v>
      </c>
      <c r="S46" s="101" t="s">
        <v>132</v>
      </c>
      <c r="T46" s="159" t="s">
        <v>133</v>
      </c>
      <c r="U46" s="161"/>
      <c r="V46" s="101" t="s">
        <v>132</v>
      </c>
      <c r="W46" s="101" t="s">
        <v>133</v>
      </c>
    </row>
    <row r="47" spans="1:23" s="93" customFormat="1" ht="29.25" customHeight="1">
      <c r="A47" s="158" t="s">
        <v>8</v>
      </c>
      <c r="B47" s="158"/>
      <c r="C47" s="158"/>
      <c r="D47" s="159" t="s">
        <v>130</v>
      </c>
      <c r="E47" s="160"/>
      <c r="F47" s="160"/>
      <c r="G47" s="160"/>
      <c r="H47" s="160"/>
      <c r="I47" s="161"/>
      <c r="J47" s="159" t="s">
        <v>134</v>
      </c>
      <c r="K47" s="161"/>
      <c r="L47" s="101" t="s">
        <v>130</v>
      </c>
      <c r="M47" s="101" t="s">
        <v>135</v>
      </c>
      <c r="N47" s="101" t="s">
        <v>136</v>
      </c>
      <c r="O47" s="101" t="s">
        <v>130</v>
      </c>
      <c r="P47" s="159" t="s">
        <v>134</v>
      </c>
      <c r="Q47" s="161"/>
      <c r="R47" s="101" t="s">
        <v>137</v>
      </c>
      <c r="S47" s="101" t="s">
        <v>135</v>
      </c>
      <c r="T47" s="159" t="s">
        <v>130</v>
      </c>
      <c r="U47" s="161"/>
      <c r="V47" s="101" t="s">
        <v>135</v>
      </c>
      <c r="W47" s="101" t="s">
        <v>130</v>
      </c>
    </row>
    <row r="48" spans="1:23" s="3" customFormat="1" ht="13.5" customHeight="1">
      <c r="C48" s="102" t="s">
        <v>138</v>
      </c>
      <c r="D48" s="103"/>
      <c r="E48" s="103"/>
      <c r="F48" s="103"/>
      <c r="G48" s="103"/>
      <c r="H48" s="103"/>
      <c r="I48" s="103"/>
      <c r="J48" s="104" t="s">
        <v>139</v>
      </c>
      <c r="K48" s="103"/>
      <c r="L48" s="104"/>
      <c r="M48" s="103"/>
      <c r="N48" s="103"/>
      <c r="O48" s="103"/>
      <c r="P48" s="103"/>
      <c r="Q48" s="153" t="s">
        <v>140</v>
      </c>
      <c r="R48" s="153"/>
      <c r="S48" s="103"/>
      <c r="T48" s="153"/>
      <c r="U48" s="153"/>
      <c r="V48" s="103"/>
      <c r="W48" s="103"/>
    </row>
  </sheetData>
  <mergeCells count="21">
    <mergeCell ref="A2:W2"/>
    <mergeCell ref="D4:W4"/>
    <mergeCell ref="D5:I5"/>
    <mergeCell ref="J5:N5"/>
    <mergeCell ref="O5:S5"/>
    <mergeCell ref="T5:W5"/>
    <mergeCell ref="Q48:R48"/>
    <mergeCell ref="T48:U48"/>
    <mergeCell ref="A4:A6"/>
    <mergeCell ref="B4:B6"/>
    <mergeCell ref="C4:C6"/>
    <mergeCell ref="A47:C47"/>
    <mergeCell ref="D47:I47"/>
    <mergeCell ref="J47:K47"/>
    <mergeCell ref="P47:Q47"/>
    <mergeCell ref="T47:U47"/>
    <mergeCell ref="A7:B7"/>
    <mergeCell ref="A46:C46"/>
    <mergeCell ref="F46:G46"/>
    <mergeCell ref="H46:I46"/>
    <mergeCell ref="T46:U46"/>
  </mergeCells>
  <phoneticPr fontId="7" type="noConversion"/>
  <pageMargins left="0.74803149606299202" right="0.74803149606299202" top="0.39370078740157499" bottom="0.39370078740157499" header="0.511811023622047" footer="0.511811023622047"/>
  <pageSetup paperSize="8" firstPageNumber="4294963191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8"/>
  <sheetViews>
    <sheetView showZeros="0" tabSelected="1" workbookViewId="0">
      <pane xSplit="2" ySplit="5" topLeftCell="C6" activePane="bottomRight" state="frozen"/>
      <selection pane="topRight"/>
      <selection pane="bottomLeft"/>
      <selection pane="bottomRight" activeCell="T17" sqref="T17"/>
    </sheetView>
  </sheetViews>
  <sheetFormatPr defaultColWidth="9" defaultRowHeight="15.6"/>
  <cols>
    <col min="1" max="1" width="12.69921875" style="91" customWidth="1"/>
    <col min="2" max="2" width="15.796875" style="91" customWidth="1"/>
    <col min="3" max="3" width="15.69921875" style="91" customWidth="1"/>
    <col min="4" max="4" width="22.59765625" style="91" customWidth="1"/>
    <col min="5" max="5" width="21.19921875" style="91" customWidth="1"/>
    <col min="6" max="16356" width="3.3984375" style="91"/>
    <col min="16357" max="16384" width="9" style="91"/>
  </cols>
  <sheetData>
    <row r="1" spans="1:5" ht="26.25" customHeight="1">
      <c r="A1" s="215" t="s">
        <v>352</v>
      </c>
      <c r="B1" s="215"/>
      <c r="C1" s="216"/>
      <c r="D1" s="216"/>
      <c r="E1" s="216"/>
    </row>
    <row r="2" spans="1:5" ht="27" customHeight="1">
      <c r="A2" s="217" t="s">
        <v>353</v>
      </c>
      <c r="B2" s="217"/>
      <c r="C2" s="218"/>
      <c r="D2" s="217"/>
      <c r="E2" s="217"/>
    </row>
    <row r="3" spans="1:5" ht="16.2">
      <c r="A3" s="216"/>
      <c r="B3" s="216"/>
      <c r="C3" s="216"/>
      <c r="D3" s="216"/>
      <c r="E3" s="219" t="s">
        <v>300</v>
      </c>
    </row>
    <row r="4" spans="1:5" ht="37.5" customHeight="1">
      <c r="A4" s="220" t="s">
        <v>301</v>
      </c>
      <c r="B4" s="220" t="s">
        <v>302</v>
      </c>
      <c r="C4" s="221" t="s">
        <v>303</v>
      </c>
      <c r="D4" s="222" t="s">
        <v>354</v>
      </c>
      <c r="E4" s="223"/>
    </row>
    <row r="5" spans="1:5" ht="42" customHeight="1">
      <c r="A5" s="220"/>
      <c r="B5" s="220"/>
      <c r="C5" s="224"/>
      <c r="D5" s="225" t="s">
        <v>356</v>
      </c>
      <c r="E5" s="226" t="s">
        <v>304</v>
      </c>
    </row>
    <row r="6" spans="1:5" s="89" customFormat="1" ht="21" customHeight="1">
      <c r="A6" s="220" t="s">
        <v>305</v>
      </c>
      <c r="B6" s="220"/>
      <c r="C6" s="226">
        <v>41872</v>
      </c>
      <c r="D6" s="225">
        <v>30495</v>
      </c>
      <c r="E6" s="226">
        <v>11377</v>
      </c>
    </row>
    <row r="7" spans="1:5" s="89" customFormat="1" ht="21" customHeight="1">
      <c r="A7" s="226">
        <v>1</v>
      </c>
      <c r="B7" s="226" t="s">
        <v>306</v>
      </c>
      <c r="C7" s="226">
        <v>1373</v>
      </c>
      <c r="D7" s="225">
        <v>935</v>
      </c>
      <c r="E7" s="226">
        <v>438</v>
      </c>
    </row>
    <row r="8" spans="1:5" s="89" customFormat="1" ht="21" customHeight="1">
      <c r="A8" s="226">
        <v>2</v>
      </c>
      <c r="B8" s="226" t="s">
        <v>307</v>
      </c>
      <c r="C8" s="226">
        <v>1817</v>
      </c>
      <c r="D8" s="225">
        <v>1384</v>
      </c>
      <c r="E8" s="226">
        <v>433</v>
      </c>
    </row>
    <row r="9" spans="1:5" s="89" customFormat="1" ht="21" customHeight="1">
      <c r="A9" s="226">
        <v>3</v>
      </c>
      <c r="B9" s="226" t="s">
        <v>308</v>
      </c>
      <c r="C9" s="226">
        <v>1596</v>
      </c>
      <c r="D9" s="225">
        <v>1264</v>
      </c>
      <c r="E9" s="226">
        <v>332</v>
      </c>
    </row>
    <row r="10" spans="1:5" s="89" customFormat="1" ht="21" customHeight="1">
      <c r="A10" s="226">
        <v>4</v>
      </c>
      <c r="B10" s="226" t="s">
        <v>309</v>
      </c>
      <c r="C10" s="226">
        <v>0</v>
      </c>
      <c r="D10" s="225"/>
      <c r="E10" s="226">
        <v>0</v>
      </c>
    </row>
    <row r="11" spans="1:5" s="89" customFormat="1" ht="21" customHeight="1">
      <c r="A11" s="226">
        <v>5</v>
      </c>
      <c r="B11" s="226" t="s">
        <v>310</v>
      </c>
      <c r="C11" s="226">
        <v>20</v>
      </c>
      <c r="D11" s="225">
        <v>19</v>
      </c>
      <c r="E11" s="226">
        <v>1</v>
      </c>
    </row>
    <row r="12" spans="1:5" s="89" customFormat="1" ht="21" customHeight="1">
      <c r="A12" s="226">
        <v>6</v>
      </c>
      <c r="B12" s="226" t="s">
        <v>311</v>
      </c>
      <c r="C12" s="226">
        <v>28</v>
      </c>
      <c r="D12" s="225">
        <v>23</v>
      </c>
      <c r="E12" s="226">
        <v>5</v>
      </c>
    </row>
    <row r="13" spans="1:5" s="89" customFormat="1" ht="21" customHeight="1">
      <c r="A13" s="226">
        <v>7</v>
      </c>
      <c r="B13" s="226" t="s">
        <v>312</v>
      </c>
      <c r="C13" s="226">
        <v>75</v>
      </c>
      <c r="D13" s="225">
        <v>60</v>
      </c>
      <c r="E13" s="226">
        <v>15</v>
      </c>
    </row>
    <row r="14" spans="1:5" s="89" customFormat="1" ht="21" customHeight="1">
      <c r="A14" s="226">
        <v>8</v>
      </c>
      <c r="B14" s="226" t="s">
        <v>313</v>
      </c>
      <c r="C14" s="226">
        <v>23</v>
      </c>
      <c r="D14" s="225">
        <v>21</v>
      </c>
      <c r="E14" s="226">
        <v>2</v>
      </c>
    </row>
    <row r="15" spans="1:5" s="89" customFormat="1" ht="21" customHeight="1">
      <c r="A15" s="226">
        <v>9</v>
      </c>
      <c r="B15" s="226" t="s">
        <v>314</v>
      </c>
      <c r="C15" s="226">
        <v>42</v>
      </c>
      <c r="D15" s="225">
        <v>36</v>
      </c>
      <c r="E15" s="226">
        <v>6</v>
      </c>
    </row>
    <row r="16" spans="1:5" s="89" customFormat="1" ht="21" customHeight="1">
      <c r="A16" s="226">
        <v>10</v>
      </c>
      <c r="B16" s="226" t="s">
        <v>315</v>
      </c>
      <c r="C16" s="226">
        <v>173</v>
      </c>
      <c r="D16" s="225">
        <v>119</v>
      </c>
      <c r="E16" s="226">
        <v>54</v>
      </c>
    </row>
    <row r="17" spans="1:5" s="89" customFormat="1" ht="21" customHeight="1">
      <c r="A17" s="226">
        <v>11</v>
      </c>
      <c r="B17" s="226" t="s">
        <v>316</v>
      </c>
      <c r="C17" s="226">
        <v>283</v>
      </c>
      <c r="D17" s="225">
        <v>142</v>
      </c>
      <c r="E17" s="226">
        <v>141</v>
      </c>
    </row>
    <row r="18" spans="1:5" s="89" customFormat="1" ht="21" customHeight="1">
      <c r="A18" s="226">
        <v>12</v>
      </c>
      <c r="B18" s="226" t="s">
        <v>317</v>
      </c>
      <c r="C18" s="226">
        <v>284</v>
      </c>
      <c r="D18" s="225">
        <v>214</v>
      </c>
      <c r="E18" s="226">
        <v>70</v>
      </c>
    </row>
    <row r="19" spans="1:5" s="89" customFormat="1" ht="21" customHeight="1">
      <c r="A19" s="226">
        <v>13</v>
      </c>
      <c r="B19" s="226" t="s">
        <v>318</v>
      </c>
      <c r="C19" s="226">
        <v>158</v>
      </c>
      <c r="D19" s="225">
        <v>61</v>
      </c>
      <c r="E19" s="226">
        <v>97</v>
      </c>
    </row>
    <row r="20" spans="1:5" s="89" customFormat="1" ht="21" customHeight="1">
      <c r="A20" s="226">
        <v>14</v>
      </c>
      <c r="B20" s="226" t="s">
        <v>319</v>
      </c>
      <c r="C20" s="226">
        <v>562</v>
      </c>
      <c r="D20" s="225">
        <v>383</v>
      </c>
      <c r="E20" s="226">
        <v>179</v>
      </c>
    </row>
    <row r="21" spans="1:5" s="89" customFormat="1" ht="21" customHeight="1">
      <c r="A21" s="226">
        <v>15</v>
      </c>
      <c r="B21" s="226" t="s">
        <v>320</v>
      </c>
      <c r="C21" s="226">
        <v>62</v>
      </c>
      <c r="D21" s="225">
        <v>34</v>
      </c>
      <c r="E21" s="226">
        <v>28</v>
      </c>
    </row>
    <row r="22" spans="1:5" s="89" customFormat="1" ht="21" customHeight="1">
      <c r="A22" s="226">
        <v>16</v>
      </c>
      <c r="B22" s="226" t="s">
        <v>321</v>
      </c>
      <c r="C22" s="226">
        <v>144</v>
      </c>
      <c r="D22" s="225">
        <v>129</v>
      </c>
      <c r="E22" s="226">
        <v>15</v>
      </c>
    </row>
    <row r="23" spans="1:5" s="89" customFormat="1" ht="21" customHeight="1">
      <c r="A23" s="226">
        <v>17</v>
      </c>
      <c r="B23" s="226" t="s">
        <v>322</v>
      </c>
      <c r="C23" s="226">
        <v>926</v>
      </c>
      <c r="D23" s="225">
        <v>786</v>
      </c>
      <c r="E23" s="226">
        <v>140</v>
      </c>
    </row>
    <row r="24" spans="1:5" s="89" customFormat="1" ht="21" customHeight="1">
      <c r="A24" s="226">
        <v>18</v>
      </c>
      <c r="B24" s="226" t="s">
        <v>323</v>
      </c>
      <c r="C24" s="226">
        <v>323</v>
      </c>
      <c r="D24" s="225">
        <v>256</v>
      </c>
      <c r="E24" s="226">
        <v>67</v>
      </c>
    </row>
    <row r="25" spans="1:5" s="89" customFormat="1" ht="21" customHeight="1">
      <c r="A25" s="226">
        <v>19</v>
      </c>
      <c r="B25" s="226" t="s">
        <v>324</v>
      </c>
      <c r="C25" s="226">
        <v>140</v>
      </c>
      <c r="D25" s="225">
        <v>34</v>
      </c>
      <c r="E25" s="226">
        <v>106</v>
      </c>
    </row>
    <row r="26" spans="1:5" s="89" customFormat="1" ht="21" customHeight="1">
      <c r="A26" s="226">
        <v>20</v>
      </c>
      <c r="B26" s="226" t="s">
        <v>325</v>
      </c>
      <c r="C26" s="226">
        <v>136</v>
      </c>
      <c r="D26" s="225">
        <v>89</v>
      </c>
      <c r="E26" s="226">
        <v>47</v>
      </c>
    </row>
    <row r="27" spans="1:5" s="89" customFormat="1" ht="21" customHeight="1">
      <c r="A27" s="226">
        <v>21</v>
      </c>
      <c r="B27" s="226" t="s">
        <v>326</v>
      </c>
      <c r="C27" s="226">
        <v>99</v>
      </c>
      <c r="D27" s="225">
        <v>43</v>
      </c>
      <c r="E27" s="226">
        <v>56</v>
      </c>
    </row>
    <row r="28" spans="1:5" s="89" customFormat="1" ht="21" customHeight="1">
      <c r="A28" s="226">
        <v>22</v>
      </c>
      <c r="B28" s="226" t="s">
        <v>327</v>
      </c>
      <c r="C28" s="226">
        <v>124</v>
      </c>
      <c r="D28" s="225">
        <v>2</v>
      </c>
      <c r="E28" s="226">
        <v>122</v>
      </c>
    </row>
    <row r="29" spans="1:5" s="89" customFormat="1" ht="21" customHeight="1">
      <c r="A29" s="226">
        <v>23</v>
      </c>
      <c r="B29" s="226" t="s">
        <v>328</v>
      </c>
      <c r="C29" s="226">
        <v>18</v>
      </c>
      <c r="D29" s="225">
        <v>7</v>
      </c>
      <c r="E29" s="226">
        <v>11</v>
      </c>
    </row>
    <row r="30" spans="1:5" s="89" customFormat="1" ht="21" customHeight="1">
      <c r="A30" s="226">
        <v>24</v>
      </c>
      <c r="B30" s="226" t="s">
        <v>329</v>
      </c>
      <c r="C30" s="226">
        <v>2929</v>
      </c>
      <c r="D30" s="225">
        <v>2239</v>
      </c>
      <c r="E30" s="226">
        <v>690</v>
      </c>
    </row>
    <row r="31" spans="1:5" s="89" customFormat="1" ht="21" customHeight="1">
      <c r="A31" s="226">
        <v>25</v>
      </c>
      <c r="B31" s="226" t="s">
        <v>330</v>
      </c>
      <c r="C31" s="226">
        <v>369</v>
      </c>
      <c r="D31" s="225">
        <v>218</v>
      </c>
      <c r="E31" s="226">
        <v>151</v>
      </c>
    </row>
    <row r="32" spans="1:5" s="89" customFormat="1" ht="21" customHeight="1">
      <c r="A32" s="226">
        <v>26</v>
      </c>
      <c r="B32" s="226" t="s">
        <v>331</v>
      </c>
      <c r="C32" s="226">
        <v>1693</v>
      </c>
      <c r="D32" s="225">
        <v>1084</v>
      </c>
      <c r="E32" s="226">
        <v>609</v>
      </c>
    </row>
    <row r="33" spans="1:5" s="89" customFormat="1" ht="21" customHeight="1">
      <c r="A33" s="226">
        <v>27</v>
      </c>
      <c r="B33" s="226" t="s">
        <v>332</v>
      </c>
      <c r="C33" s="226">
        <v>4140</v>
      </c>
      <c r="D33" s="225">
        <v>3275</v>
      </c>
      <c r="E33" s="226">
        <v>865</v>
      </c>
    </row>
    <row r="34" spans="1:5" s="89" customFormat="1" ht="21" customHeight="1">
      <c r="A34" s="226">
        <v>28</v>
      </c>
      <c r="B34" s="226" t="s">
        <v>333</v>
      </c>
      <c r="C34" s="226">
        <v>1895</v>
      </c>
      <c r="D34" s="225">
        <v>1493</v>
      </c>
      <c r="E34" s="226">
        <v>402</v>
      </c>
    </row>
    <row r="35" spans="1:5" s="89" customFormat="1" ht="21" customHeight="1">
      <c r="A35" s="226">
        <v>29</v>
      </c>
      <c r="B35" s="226" t="s">
        <v>334</v>
      </c>
      <c r="C35" s="226">
        <v>226</v>
      </c>
      <c r="D35" s="225">
        <v>119</v>
      </c>
      <c r="E35" s="226">
        <v>107</v>
      </c>
    </row>
    <row r="36" spans="1:5" s="89" customFormat="1" ht="21" customHeight="1">
      <c r="A36" s="226">
        <v>30</v>
      </c>
      <c r="B36" s="226" t="s">
        <v>335</v>
      </c>
      <c r="C36" s="226">
        <v>798</v>
      </c>
      <c r="D36" s="225">
        <v>583</v>
      </c>
      <c r="E36" s="226">
        <v>215</v>
      </c>
    </row>
    <row r="37" spans="1:5" s="89" customFormat="1" ht="21" customHeight="1">
      <c r="A37" s="226">
        <v>31</v>
      </c>
      <c r="B37" s="226" t="s">
        <v>336</v>
      </c>
      <c r="C37" s="226">
        <v>1865</v>
      </c>
      <c r="D37" s="225">
        <v>1225</v>
      </c>
      <c r="E37" s="226">
        <v>640</v>
      </c>
    </row>
    <row r="38" spans="1:5" s="89" customFormat="1" ht="21" customHeight="1">
      <c r="A38" s="226">
        <v>32</v>
      </c>
      <c r="B38" s="226" t="s">
        <v>337</v>
      </c>
      <c r="C38" s="226">
        <v>2741</v>
      </c>
      <c r="D38" s="225">
        <v>1862</v>
      </c>
      <c r="E38" s="226">
        <v>879</v>
      </c>
    </row>
    <row r="39" spans="1:5" s="89" customFormat="1" ht="21" customHeight="1">
      <c r="A39" s="226">
        <v>33</v>
      </c>
      <c r="B39" s="226" t="s">
        <v>338</v>
      </c>
      <c r="C39" s="226">
        <v>2375</v>
      </c>
      <c r="D39" s="225">
        <v>1779</v>
      </c>
      <c r="E39" s="226">
        <v>596</v>
      </c>
    </row>
    <row r="40" spans="1:5" s="89" customFormat="1" ht="21" customHeight="1">
      <c r="A40" s="226">
        <v>34</v>
      </c>
      <c r="B40" s="226" t="s">
        <v>339</v>
      </c>
      <c r="C40" s="226">
        <v>4113</v>
      </c>
      <c r="D40" s="225">
        <v>3253</v>
      </c>
      <c r="E40" s="226">
        <v>860</v>
      </c>
    </row>
    <row r="41" spans="1:5" s="89" customFormat="1" ht="21" customHeight="1">
      <c r="A41" s="226">
        <v>35</v>
      </c>
      <c r="B41" s="226" t="s">
        <v>340</v>
      </c>
      <c r="C41" s="226">
        <v>2122</v>
      </c>
      <c r="D41" s="225">
        <v>1419</v>
      </c>
      <c r="E41" s="226">
        <v>703</v>
      </c>
    </row>
    <row r="42" spans="1:5" s="89" customFormat="1" ht="21" customHeight="1">
      <c r="A42" s="226">
        <v>36</v>
      </c>
      <c r="B42" s="226" t="s">
        <v>341</v>
      </c>
      <c r="C42" s="226">
        <v>968</v>
      </c>
      <c r="D42" s="225">
        <v>499</v>
      </c>
      <c r="E42" s="226">
        <v>469</v>
      </c>
    </row>
    <row r="43" spans="1:5" s="89" customFormat="1" ht="21" customHeight="1">
      <c r="A43" s="226">
        <v>37</v>
      </c>
      <c r="B43" s="226" t="s">
        <v>342</v>
      </c>
      <c r="C43" s="226">
        <v>4307</v>
      </c>
      <c r="D43" s="225">
        <v>3292</v>
      </c>
      <c r="E43" s="226">
        <v>1015</v>
      </c>
    </row>
    <row r="44" spans="1:5" s="89" customFormat="1" ht="21" customHeight="1">
      <c r="A44" s="226">
        <v>38</v>
      </c>
      <c r="B44" s="226" t="s">
        <v>343</v>
      </c>
      <c r="C44" s="226">
        <v>2679</v>
      </c>
      <c r="D44" s="225">
        <v>1925</v>
      </c>
      <c r="E44" s="226">
        <v>754</v>
      </c>
    </row>
    <row r="45" spans="1:5" s="89" customFormat="1" ht="21" customHeight="1">
      <c r="A45" s="226">
        <v>39</v>
      </c>
      <c r="B45" s="226" t="s">
        <v>344</v>
      </c>
      <c r="C45" s="226">
        <v>51</v>
      </c>
      <c r="D45" s="225">
        <v>40</v>
      </c>
      <c r="E45" s="226">
        <v>11</v>
      </c>
    </row>
    <row r="46" spans="1:5" s="89" customFormat="1" ht="21" customHeight="1">
      <c r="A46" s="226">
        <v>40</v>
      </c>
      <c r="B46" s="226" t="s">
        <v>345</v>
      </c>
      <c r="C46" s="226">
        <v>177</v>
      </c>
      <c r="D46" s="225">
        <v>133</v>
      </c>
      <c r="E46" s="226">
        <v>44</v>
      </c>
    </row>
    <row r="47" spans="1:5" s="90" customFormat="1" ht="39.75" customHeight="1">
      <c r="A47" s="226">
        <v>41</v>
      </c>
      <c r="B47" s="226" t="s">
        <v>346</v>
      </c>
      <c r="C47" s="226">
        <v>18</v>
      </c>
      <c r="D47" s="225">
        <v>16</v>
      </c>
      <c r="E47" s="226">
        <v>2</v>
      </c>
    </row>
    <row r="48" spans="1:5" customFormat="1" ht="20.100000000000001" customHeight="1">
      <c r="A48" s="227" t="s">
        <v>347</v>
      </c>
      <c r="B48" s="228"/>
      <c r="C48" s="229"/>
      <c r="D48" s="230" t="s">
        <v>348</v>
      </c>
      <c r="E48" s="230"/>
    </row>
    <row r="49" spans="1:5" customFormat="1" ht="20.100000000000001" customHeight="1">
      <c r="A49" s="231" t="s">
        <v>349</v>
      </c>
      <c r="B49" s="231"/>
      <c r="C49" s="231"/>
      <c r="D49" s="230" t="s">
        <v>350</v>
      </c>
      <c r="E49" s="230"/>
    </row>
    <row r="50" spans="1:5" customFormat="1" ht="20.100000000000001" customHeight="1">
      <c r="A50" s="231" t="s">
        <v>351</v>
      </c>
      <c r="B50" s="231"/>
      <c r="C50" s="231"/>
      <c r="D50" s="230" t="s">
        <v>355</v>
      </c>
      <c r="E50" s="230"/>
    </row>
    <row r="51" spans="1:5">
      <c r="A51" s="138"/>
      <c r="B51" s="138"/>
      <c r="C51" s="138"/>
      <c r="D51" s="138"/>
      <c r="E51" s="138"/>
    </row>
    <row r="52" spans="1:5">
      <c r="A52" s="138"/>
      <c r="B52" s="138"/>
      <c r="C52" s="138"/>
      <c r="D52" s="138"/>
      <c r="E52" s="138"/>
    </row>
    <row r="53" spans="1:5">
      <c r="A53" s="138"/>
      <c r="B53" s="138"/>
      <c r="C53" s="138"/>
      <c r="D53" s="138"/>
      <c r="E53" s="138"/>
    </row>
    <row r="54" spans="1:5">
      <c r="A54" s="138"/>
      <c r="B54" s="138"/>
      <c r="C54" s="138"/>
      <c r="D54" s="138"/>
      <c r="E54" s="138"/>
    </row>
    <row r="55" spans="1:5">
      <c r="A55" s="138"/>
      <c r="B55" s="138"/>
      <c r="C55" s="138"/>
      <c r="D55" s="138"/>
      <c r="E55" s="138"/>
    </row>
    <row r="56" spans="1:5">
      <c r="A56" s="138"/>
      <c r="B56" s="138"/>
      <c r="C56" s="138"/>
      <c r="D56" s="138"/>
      <c r="E56" s="138"/>
    </row>
    <row r="57" spans="1:5">
      <c r="A57" s="138"/>
      <c r="B57" s="138"/>
      <c r="C57" s="138"/>
      <c r="D57" s="138"/>
      <c r="E57" s="138"/>
    </row>
    <row r="58" spans="1:5">
      <c r="A58" s="138"/>
      <c r="B58" s="138"/>
      <c r="C58" s="138"/>
      <c r="D58" s="138"/>
      <c r="E58" s="138"/>
    </row>
    <row r="59" spans="1:5">
      <c r="A59" s="138"/>
      <c r="B59" s="138"/>
      <c r="C59" s="138"/>
      <c r="D59" s="138"/>
      <c r="E59" s="138"/>
    </row>
    <row r="60" spans="1:5">
      <c r="A60" s="138"/>
      <c r="B60" s="138"/>
      <c r="C60" s="138"/>
      <c r="D60" s="138"/>
      <c r="E60" s="138"/>
    </row>
    <row r="61" spans="1:5">
      <c r="A61" s="138"/>
      <c r="B61" s="138"/>
      <c r="C61" s="138"/>
      <c r="D61" s="138"/>
      <c r="E61" s="138"/>
    </row>
    <row r="62" spans="1:5">
      <c r="A62" s="138"/>
      <c r="B62" s="138"/>
      <c r="C62" s="138"/>
      <c r="D62" s="138"/>
      <c r="E62" s="138"/>
    </row>
    <row r="63" spans="1:5">
      <c r="A63" s="138"/>
      <c r="B63" s="138"/>
      <c r="C63" s="138"/>
      <c r="D63" s="138"/>
      <c r="E63" s="138"/>
    </row>
    <row r="64" spans="1:5">
      <c r="A64" s="138"/>
      <c r="B64" s="138"/>
      <c r="C64" s="138"/>
      <c r="D64" s="138"/>
      <c r="E64" s="138"/>
    </row>
    <row r="65" spans="1:5">
      <c r="A65" s="138"/>
      <c r="B65" s="138"/>
      <c r="C65" s="138"/>
      <c r="D65" s="138"/>
      <c r="E65" s="138"/>
    </row>
    <row r="66" spans="1:5">
      <c r="A66" s="138"/>
      <c r="B66" s="138"/>
      <c r="C66" s="138"/>
      <c r="D66" s="138"/>
      <c r="E66" s="138"/>
    </row>
    <row r="67" spans="1:5">
      <c r="A67" s="138"/>
      <c r="B67" s="138"/>
      <c r="C67" s="138"/>
      <c r="D67" s="138"/>
      <c r="E67" s="138"/>
    </row>
    <row r="68" spans="1:5">
      <c r="A68" s="138"/>
      <c r="B68" s="138"/>
      <c r="C68" s="138"/>
      <c r="D68" s="138"/>
      <c r="E68" s="138"/>
    </row>
    <row r="69" spans="1:5">
      <c r="A69" s="138"/>
      <c r="B69" s="138"/>
      <c r="C69" s="138"/>
      <c r="D69" s="138"/>
      <c r="E69" s="138"/>
    </row>
    <row r="70" spans="1:5">
      <c r="A70" s="138"/>
      <c r="B70" s="138"/>
      <c r="C70" s="138"/>
      <c r="D70" s="138"/>
      <c r="E70" s="138"/>
    </row>
    <row r="71" spans="1:5">
      <c r="A71" s="138"/>
      <c r="B71" s="138"/>
      <c r="C71" s="138"/>
      <c r="D71" s="138"/>
      <c r="E71" s="138"/>
    </row>
    <row r="72" spans="1:5">
      <c r="A72" s="138"/>
      <c r="B72" s="138"/>
      <c r="C72" s="138"/>
      <c r="D72" s="138"/>
      <c r="E72" s="138"/>
    </row>
    <row r="73" spans="1:5">
      <c r="A73" s="138"/>
      <c r="B73" s="138"/>
      <c r="C73" s="138"/>
      <c r="D73" s="138"/>
      <c r="E73" s="138"/>
    </row>
    <row r="74" spans="1:5">
      <c r="A74" s="138"/>
      <c r="B74" s="138"/>
      <c r="C74" s="138"/>
      <c r="D74" s="138"/>
      <c r="E74" s="138"/>
    </row>
    <row r="75" spans="1:5">
      <c r="A75" s="138"/>
      <c r="B75" s="138"/>
      <c r="C75" s="138"/>
      <c r="D75" s="138"/>
      <c r="E75" s="138"/>
    </row>
    <row r="76" spans="1:5">
      <c r="A76" s="138"/>
      <c r="B76" s="138"/>
      <c r="C76" s="138"/>
      <c r="D76" s="138"/>
      <c r="E76" s="138"/>
    </row>
    <row r="77" spans="1:5">
      <c r="A77" s="138"/>
      <c r="B77" s="138"/>
      <c r="C77" s="138"/>
      <c r="D77" s="138"/>
      <c r="E77" s="138"/>
    </row>
    <row r="78" spans="1:5">
      <c r="A78" s="138"/>
      <c r="B78" s="138"/>
      <c r="C78" s="138"/>
      <c r="D78" s="138"/>
      <c r="E78" s="138"/>
    </row>
    <row r="79" spans="1:5">
      <c r="A79" s="138"/>
      <c r="B79" s="138"/>
      <c r="C79" s="138"/>
      <c r="D79" s="138"/>
      <c r="E79" s="138"/>
    </row>
    <row r="80" spans="1:5">
      <c r="A80" s="138"/>
      <c r="B80" s="138"/>
      <c r="C80" s="138"/>
      <c r="D80" s="138"/>
      <c r="E80" s="138"/>
    </row>
    <row r="81" spans="1:5">
      <c r="A81" s="138"/>
      <c r="B81" s="138"/>
      <c r="C81" s="138"/>
      <c r="D81" s="138"/>
      <c r="E81" s="138"/>
    </row>
    <row r="82" spans="1:5">
      <c r="A82" s="138"/>
      <c r="B82" s="138"/>
      <c r="C82" s="138"/>
      <c r="D82" s="138"/>
      <c r="E82" s="138"/>
    </row>
    <row r="83" spans="1:5">
      <c r="A83" s="138"/>
      <c r="B83" s="138"/>
      <c r="C83" s="138"/>
      <c r="D83" s="138"/>
      <c r="E83" s="138"/>
    </row>
    <row r="84" spans="1:5">
      <c r="A84" s="138"/>
      <c r="B84" s="138"/>
      <c r="C84" s="138"/>
      <c r="D84" s="138"/>
      <c r="E84" s="138"/>
    </row>
    <row r="85" spans="1:5">
      <c r="A85" s="138"/>
      <c r="B85" s="138"/>
      <c r="C85" s="138"/>
      <c r="D85" s="138"/>
      <c r="E85" s="138"/>
    </row>
    <row r="86" spans="1:5">
      <c r="A86" s="138"/>
      <c r="B86" s="138"/>
      <c r="C86" s="138"/>
      <c r="D86" s="138"/>
      <c r="E86" s="138"/>
    </row>
    <row r="87" spans="1:5">
      <c r="A87" s="138"/>
      <c r="B87" s="138"/>
      <c r="C87" s="138"/>
      <c r="D87" s="138"/>
      <c r="E87" s="138"/>
    </row>
    <row r="88" spans="1:5">
      <c r="A88" s="138"/>
      <c r="B88" s="138"/>
      <c r="C88" s="138"/>
      <c r="D88" s="138"/>
      <c r="E88" s="138"/>
    </row>
    <row r="89" spans="1:5">
      <c r="A89" s="138"/>
      <c r="B89" s="138"/>
      <c r="C89" s="138"/>
      <c r="D89" s="138"/>
      <c r="E89" s="138"/>
    </row>
    <row r="90" spans="1:5">
      <c r="A90" s="138"/>
      <c r="B90" s="138"/>
      <c r="C90" s="138"/>
      <c r="D90" s="138"/>
      <c r="E90" s="138"/>
    </row>
    <row r="91" spans="1:5">
      <c r="A91" s="138"/>
      <c r="B91" s="138"/>
      <c r="C91" s="138"/>
      <c r="D91" s="138"/>
      <c r="E91" s="138"/>
    </row>
    <row r="92" spans="1:5">
      <c r="A92" s="138"/>
      <c r="B92" s="138"/>
      <c r="C92" s="138"/>
      <c r="D92" s="138"/>
      <c r="E92" s="138"/>
    </row>
    <row r="93" spans="1:5">
      <c r="A93" s="138"/>
      <c r="B93" s="138"/>
      <c r="C93" s="138"/>
      <c r="D93" s="138"/>
      <c r="E93" s="138"/>
    </row>
    <row r="94" spans="1:5">
      <c r="A94" s="138"/>
      <c r="B94" s="138"/>
      <c r="C94" s="138"/>
      <c r="D94" s="138"/>
      <c r="E94" s="138"/>
    </row>
    <row r="95" spans="1:5">
      <c r="A95" s="138"/>
      <c r="B95" s="138"/>
      <c r="C95" s="138"/>
      <c r="D95" s="138"/>
      <c r="E95" s="138"/>
    </row>
    <row r="96" spans="1:5">
      <c r="A96" s="138"/>
      <c r="B96" s="138"/>
      <c r="C96" s="138"/>
      <c r="D96" s="138"/>
      <c r="E96" s="138"/>
    </row>
    <row r="97" spans="1:5">
      <c r="A97" s="138"/>
      <c r="B97" s="138"/>
      <c r="C97" s="138"/>
      <c r="D97" s="138"/>
      <c r="E97" s="138"/>
    </row>
    <row r="98" spans="1:5">
      <c r="A98" s="138"/>
      <c r="B98" s="138"/>
      <c r="C98" s="138"/>
      <c r="D98" s="138"/>
      <c r="E98" s="138"/>
    </row>
    <row r="99" spans="1:5">
      <c r="A99" s="138"/>
      <c r="B99" s="138"/>
      <c r="C99" s="138"/>
      <c r="D99" s="138"/>
      <c r="E99" s="138"/>
    </row>
    <row r="100" spans="1:5">
      <c r="A100" s="138"/>
      <c r="B100" s="138"/>
      <c r="C100" s="138"/>
      <c r="D100" s="138"/>
      <c r="E100" s="138"/>
    </row>
    <row r="101" spans="1:5">
      <c r="A101" s="138"/>
      <c r="B101" s="138"/>
      <c r="C101" s="138"/>
      <c r="D101" s="138"/>
      <c r="E101" s="138"/>
    </row>
    <row r="102" spans="1:5">
      <c r="A102" s="138"/>
      <c r="B102" s="138"/>
      <c r="C102" s="138"/>
      <c r="D102" s="138"/>
      <c r="E102" s="138"/>
    </row>
    <row r="103" spans="1:5">
      <c r="A103" s="138"/>
      <c r="B103" s="138"/>
      <c r="C103" s="138"/>
      <c r="D103" s="138"/>
      <c r="E103" s="138"/>
    </row>
    <row r="104" spans="1:5">
      <c r="A104" s="138"/>
      <c r="B104" s="138"/>
      <c r="C104" s="138"/>
      <c r="D104" s="138"/>
      <c r="E104" s="138"/>
    </row>
    <row r="105" spans="1:5">
      <c r="A105" s="138"/>
      <c r="B105" s="138"/>
      <c r="C105" s="138"/>
      <c r="D105" s="138"/>
      <c r="E105" s="138"/>
    </row>
    <row r="106" spans="1:5">
      <c r="A106" s="138"/>
      <c r="B106" s="138"/>
      <c r="C106" s="138"/>
      <c r="D106" s="138"/>
      <c r="E106" s="138"/>
    </row>
    <row r="107" spans="1:5">
      <c r="A107" s="138"/>
      <c r="B107" s="138"/>
      <c r="C107" s="138"/>
      <c r="D107" s="138"/>
      <c r="E107" s="138"/>
    </row>
    <row r="108" spans="1:5">
      <c r="A108" s="138"/>
      <c r="B108" s="138"/>
      <c r="C108" s="138"/>
      <c r="D108" s="138"/>
      <c r="E108" s="138"/>
    </row>
    <row r="109" spans="1:5">
      <c r="A109" s="138"/>
      <c r="B109" s="138"/>
      <c r="C109" s="138"/>
      <c r="D109" s="138"/>
      <c r="E109" s="138"/>
    </row>
    <row r="110" spans="1:5">
      <c r="A110" s="138"/>
      <c r="B110" s="138"/>
      <c r="C110" s="138"/>
      <c r="D110" s="138"/>
      <c r="E110" s="138"/>
    </row>
    <row r="111" spans="1:5">
      <c r="A111" s="138"/>
      <c r="B111" s="138"/>
      <c r="C111" s="138"/>
      <c r="D111" s="138"/>
      <c r="E111" s="138"/>
    </row>
    <row r="112" spans="1:5">
      <c r="A112" s="138"/>
      <c r="B112" s="138"/>
      <c r="C112" s="138"/>
      <c r="D112" s="138"/>
      <c r="E112" s="138"/>
    </row>
    <row r="113" spans="1:5">
      <c r="A113" s="138"/>
      <c r="B113" s="138"/>
      <c r="C113" s="138"/>
      <c r="D113" s="138"/>
      <c r="E113" s="138"/>
    </row>
    <row r="114" spans="1:5">
      <c r="A114" s="138"/>
      <c r="B114" s="138"/>
      <c r="C114" s="138"/>
      <c r="D114" s="138"/>
      <c r="E114" s="138"/>
    </row>
    <row r="115" spans="1:5">
      <c r="A115" s="138"/>
      <c r="B115" s="138"/>
      <c r="C115" s="138"/>
      <c r="D115" s="138"/>
      <c r="E115" s="138"/>
    </row>
    <row r="116" spans="1:5">
      <c r="A116" s="138"/>
      <c r="B116" s="138"/>
      <c r="C116" s="138"/>
      <c r="D116" s="138"/>
      <c r="E116" s="138"/>
    </row>
    <row r="117" spans="1:5">
      <c r="A117" s="138"/>
      <c r="B117" s="138"/>
      <c r="C117" s="138"/>
      <c r="D117" s="138"/>
      <c r="E117" s="138"/>
    </row>
    <row r="118" spans="1:5">
      <c r="A118" s="138"/>
      <c r="B118" s="138"/>
      <c r="C118" s="138"/>
      <c r="D118" s="138"/>
      <c r="E118" s="138"/>
    </row>
    <row r="119" spans="1:5">
      <c r="A119" s="138"/>
      <c r="B119" s="138"/>
      <c r="C119" s="138"/>
      <c r="D119" s="138"/>
      <c r="E119" s="138"/>
    </row>
    <row r="120" spans="1:5">
      <c r="A120" s="138"/>
      <c r="B120" s="138"/>
      <c r="C120" s="138"/>
      <c r="D120" s="138"/>
      <c r="E120" s="138"/>
    </row>
    <row r="121" spans="1:5">
      <c r="A121" s="138"/>
      <c r="B121" s="138"/>
      <c r="C121" s="138"/>
      <c r="D121" s="138"/>
      <c r="E121" s="138"/>
    </row>
    <row r="122" spans="1:5">
      <c r="A122" s="138"/>
      <c r="B122" s="138"/>
      <c r="C122" s="138"/>
      <c r="D122" s="138"/>
      <c r="E122" s="138"/>
    </row>
    <row r="123" spans="1:5">
      <c r="A123" s="138"/>
      <c r="B123" s="138"/>
      <c r="C123" s="138"/>
      <c r="D123" s="138"/>
      <c r="E123" s="138"/>
    </row>
    <row r="124" spans="1:5">
      <c r="A124" s="138"/>
      <c r="B124" s="138"/>
      <c r="C124" s="138"/>
      <c r="D124" s="138"/>
      <c r="E124" s="138"/>
    </row>
    <row r="125" spans="1:5">
      <c r="A125" s="138"/>
      <c r="B125" s="138"/>
      <c r="C125" s="138"/>
      <c r="D125" s="138"/>
      <c r="E125" s="138"/>
    </row>
    <row r="126" spans="1:5">
      <c r="A126" s="138"/>
      <c r="B126" s="138"/>
      <c r="C126" s="138"/>
      <c r="D126" s="138"/>
      <c r="E126" s="138"/>
    </row>
    <row r="127" spans="1:5">
      <c r="A127" s="138"/>
      <c r="B127" s="138"/>
      <c r="C127" s="138"/>
      <c r="D127" s="138"/>
      <c r="E127" s="138"/>
    </row>
    <row r="128" spans="1:5">
      <c r="A128" s="138"/>
      <c r="B128" s="138"/>
      <c r="C128" s="138"/>
      <c r="D128" s="138"/>
      <c r="E128" s="138"/>
    </row>
    <row r="129" spans="1:5">
      <c r="A129" s="138"/>
      <c r="B129" s="138"/>
      <c r="C129" s="138"/>
      <c r="D129" s="138"/>
      <c r="E129" s="138"/>
    </row>
    <row r="130" spans="1:5">
      <c r="A130" s="138"/>
      <c r="B130" s="138"/>
      <c r="C130" s="138"/>
      <c r="D130" s="138"/>
      <c r="E130" s="138"/>
    </row>
    <row r="131" spans="1:5">
      <c r="A131" s="138"/>
      <c r="B131" s="138"/>
      <c r="C131" s="138"/>
      <c r="D131" s="138"/>
      <c r="E131" s="138"/>
    </row>
    <row r="132" spans="1:5">
      <c r="A132" s="138"/>
      <c r="B132" s="138"/>
      <c r="C132" s="138"/>
      <c r="D132" s="138"/>
      <c r="E132" s="138"/>
    </row>
    <row r="133" spans="1:5">
      <c r="A133" s="138"/>
      <c r="B133" s="138"/>
      <c r="C133" s="138"/>
      <c r="D133" s="138"/>
      <c r="E133" s="138"/>
    </row>
    <row r="134" spans="1:5">
      <c r="A134" s="138"/>
      <c r="B134" s="138"/>
      <c r="C134" s="138"/>
      <c r="D134" s="138"/>
      <c r="E134" s="138"/>
    </row>
    <row r="135" spans="1:5">
      <c r="A135" s="138"/>
      <c r="B135" s="138"/>
      <c r="C135" s="138"/>
      <c r="D135" s="138"/>
      <c r="E135" s="138"/>
    </row>
    <row r="136" spans="1:5">
      <c r="A136" s="138"/>
      <c r="B136" s="138"/>
      <c r="C136" s="138"/>
      <c r="D136" s="138"/>
      <c r="E136" s="138"/>
    </row>
    <row r="137" spans="1:5">
      <c r="A137" s="138"/>
      <c r="B137" s="138"/>
      <c r="C137" s="138"/>
      <c r="D137" s="138"/>
      <c r="E137" s="138"/>
    </row>
    <row r="138" spans="1:5">
      <c r="A138" s="138"/>
      <c r="B138" s="138"/>
      <c r="C138" s="138"/>
      <c r="D138" s="138"/>
      <c r="E138" s="138"/>
    </row>
    <row r="139" spans="1:5">
      <c r="A139" s="138"/>
      <c r="B139" s="138"/>
      <c r="C139" s="138"/>
      <c r="D139" s="138"/>
      <c r="E139" s="138"/>
    </row>
    <row r="140" spans="1:5">
      <c r="A140" s="138"/>
      <c r="B140" s="138"/>
      <c r="C140" s="138"/>
      <c r="D140" s="138"/>
      <c r="E140" s="138"/>
    </row>
    <row r="141" spans="1:5">
      <c r="A141" s="138"/>
      <c r="B141" s="138"/>
      <c r="C141" s="138"/>
      <c r="D141" s="138"/>
      <c r="E141" s="138"/>
    </row>
    <row r="142" spans="1:5">
      <c r="A142" s="138"/>
      <c r="B142" s="138"/>
      <c r="C142" s="138"/>
      <c r="D142" s="138"/>
      <c r="E142" s="138"/>
    </row>
    <row r="143" spans="1:5">
      <c r="A143" s="138"/>
      <c r="B143" s="138"/>
      <c r="C143" s="138"/>
      <c r="D143" s="138"/>
      <c r="E143" s="138"/>
    </row>
    <row r="144" spans="1:5">
      <c r="A144" s="138"/>
      <c r="B144" s="138"/>
      <c r="C144" s="138"/>
      <c r="D144" s="138"/>
      <c r="E144" s="138"/>
    </row>
    <row r="145" spans="1:5">
      <c r="A145" s="138"/>
      <c r="B145" s="138"/>
      <c r="C145" s="138"/>
      <c r="D145" s="138"/>
      <c r="E145" s="138"/>
    </row>
    <row r="146" spans="1:5">
      <c r="A146" s="138"/>
      <c r="B146" s="138"/>
      <c r="C146" s="138"/>
      <c r="D146" s="138"/>
      <c r="E146" s="138"/>
    </row>
    <row r="147" spans="1:5">
      <c r="A147" s="138"/>
      <c r="B147" s="138"/>
      <c r="C147" s="138"/>
      <c r="D147" s="138"/>
      <c r="E147" s="138"/>
    </row>
    <row r="148" spans="1:5">
      <c r="A148" s="138"/>
      <c r="B148" s="138"/>
      <c r="C148" s="138"/>
      <c r="D148" s="138"/>
      <c r="E148" s="138"/>
    </row>
    <row r="149" spans="1:5">
      <c r="A149" s="138"/>
      <c r="B149" s="138"/>
      <c r="C149" s="138"/>
      <c r="D149" s="138"/>
      <c r="E149" s="138"/>
    </row>
    <row r="150" spans="1:5">
      <c r="A150" s="138"/>
      <c r="B150" s="138"/>
      <c r="C150" s="138"/>
      <c r="D150" s="138"/>
      <c r="E150" s="138"/>
    </row>
    <row r="151" spans="1:5">
      <c r="A151" s="138"/>
      <c r="B151" s="138"/>
      <c r="C151" s="138"/>
      <c r="D151" s="138"/>
      <c r="E151" s="138"/>
    </row>
    <row r="152" spans="1:5">
      <c r="A152" s="138"/>
      <c r="B152" s="138"/>
      <c r="C152" s="138"/>
      <c r="D152" s="138"/>
      <c r="E152" s="138"/>
    </row>
    <row r="153" spans="1:5">
      <c r="A153" s="138"/>
      <c r="B153" s="138"/>
      <c r="C153" s="138"/>
      <c r="D153" s="138"/>
      <c r="E153" s="138"/>
    </row>
    <row r="154" spans="1:5">
      <c r="A154" s="138"/>
      <c r="B154" s="138"/>
      <c r="C154" s="138"/>
      <c r="D154" s="138"/>
      <c r="E154" s="138"/>
    </row>
    <row r="155" spans="1:5">
      <c r="A155" s="138"/>
      <c r="B155" s="138"/>
      <c r="C155" s="138"/>
      <c r="D155" s="138"/>
      <c r="E155" s="138"/>
    </row>
    <row r="156" spans="1:5">
      <c r="A156" s="138"/>
      <c r="B156" s="138"/>
      <c r="C156" s="138"/>
      <c r="D156" s="138"/>
      <c r="E156" s="138"/>
    </row>
    <row r="157" spans="1:5">
      <c r="A157" s="138"/>
      <c r="B157" s="138"/>
      <c r="C157" s="138"/>
      <c r="D157" s="138"/>
      <c r="E157" s="138"/>
    </row>
    <row r="158" spans="1:5">
      <c r="A158" s="138"/>
      <c r="B158" s="138"/>
      <c r="C158" s="138"/>
      <c r="D158" s="138"/>
      <c r="E158" s="138"/>
    </row>
    <row r="159" spans="1:5">
      <c r="A159" s="138"/>
      <c r="B159" s="138"/>
      <c r="C159" s="138"/>
      <c r="D159" s="138"/>
      <c r="E159" s="138"/>
    </row>
    <row r="160" spans="1:5">
      <c r="A160" s="138"/>
      <c r="B160" s="138"/>
      <c r="C160" s="138"/>
      <c r="D160" s="138"/>
      <c r="E160" s="138"/>
    </row>
    <row r="161" spans="1:5">
      <c r="A161" s="138"/>
      <c r="B161" s="138"/>
      <c r="C161" s="138"/>
      <c r="D161" s="138"/>
      <c r="E161" s="138"/>
    </row>
    <row r="162" spans="1:5">
      <c r="A162" s="138"/>
      <c r="B162" s="138"/>
      <c r="C162" s="138"/>
      <c r="D162" s="138"/>
      <c r="E162" s="138"/>
    </row>
    <row r="163" spans="1:5">
      <c r="A163" s="138"/>
      <c r="B163" s="138"/>
      <c r="C163" s="138"/>
      <c r="D163" s="138"/>
      <c r="E163" s="138"/>
    </row>
    <row r="164" spans="1:5">
      <c r="A164" s="138"/>
      <c r="B164" s="138"/>
      <c r="C164" s="138"/>
      <c r="D164" s="138"/>
      <c r="E164" s="138"/>
    </row>
    <row r="165" spans="1:5">
      <c r="A165" s="138"/>
      <c r="B165" s="138"/>
      <c r="C165" s="138"/>
      <c r="D165" s="138"/>
      <c r="E165" s="138"/>
    </row>
    <row r="166" spans="1:5">
      <c r="A166" s="138"/>
      <c r="B166" s="138"/>
      <c r="C166" s="138"/>
      <c r="D166" s="138"/>
      <c r="E166" s="138"/>
    </row>
    <row r="167" spans="1:5">
      <c r="A167" s="138"/>
      <c r="B167" s="138"/>
      <c r="C167" s="138"/>
      <c r="D167" s="138"/>
      <c r="E167" s="138"/>
    </row>
    <row r="168" spans="1:5">
      <c r="A168" s="138"/>
      <c r="B168" s="138"/>
      <c r="C168" s="138"/>
      <c r="D168" s="138"/>
      <c r="E168" s="138"/>
    </row>
    <row r="169" spans="1:5">
      <c r="A169" s="138"/>
      <c r="B169" s="138"/>
      <c r="C169" s="138"/>
      <c r="D169" s="138"/>
      <c r="E169" s="138"/>
    </row>
    <row r="170" spans="1:5">
      <c r="A170" s="138"/>
      <c r="B170" s="138"/>
      <c r="C170" s="138"/>
      <c r="D170" s="138"/>
      <c r="E170" s="138"/>
    </row>
    <row r="171" spans="1:5">
      <c r="A171" s="138"/>
      <c r="B171" s="138"/>
      <c r="C171" s="138"/>
      <c r="D171" s="138"/>
      <c r="E171" s="138"/>
    </row>
    <row r="172" spans="1:5">
      <c r="A172" s="138"/>
      <c r="B172" s="138"/>
      <c r="C172" s="138"/>
      <c r="D172" s="138"/>
      <c r="E172" s="138"/>
    </row>
    <row r="173" spans="1:5">
      <c r="A173" s="138"/>
      <c r="B173" s="138"/>
      <c r="C173" s="138"/>
      <c r="D173" s="138"/>
      <c r="E173" s="138"/>
    </row>
    <row r="174" spans="1:5">
      <c r="A174" s="138"/>
      <c r="B174" s="138"/>
      <c r="C174" s="138"/>
      <c r="D174" s="138"/>
      <c r="E174" s="138"/>
    </row>
    <row r="175" spans="1:5">
      <c r="A175" s="138"/>
      <c r="B175" s="138"/>
      <c r="C175" s="138"/>
      <c r="D175" s="138"/>
      <c r="E175" s="138"/>
    </row>
    <row r="176" spans="1:5">
      <c r="A176" s="138"/>
      <c r="B176" s="138"/>
      <c r="C176" s="138"/>
      <c r="D176" s="138"/>
      <c r="E176" s="138"/>
    </row>
    <row r="177" spans="1:5">
      <c r="A177" s="138"/>
      <c r="B177" s="138"/>
      <c r="C177" s="138"/>
      <c r="D177" s="138"/>
      <c r="E177" s="138"/>
    </row>
    <row r="178" spans="1:5">
      <c r="A178" s="138"/>
      <c r="B178" s="138"/>
      <c r="C178" s="138"/>
      <c r="D178" s="138"/>
      <c r="E178" s="138"/>
    </row>
  </sheetData>
  <mergeCells count="13">
    <mergeCell ref="A50:C50"/>
    <mergeCell ref="D48:E48"/>
    <mergeCell ref="D49:E49"/>
    <mergeCell ref="D50:E50"/>
    <mergeCell ref="D4:E4"/>
    <mergeCell ref="C4:C5"/>
    <mergeCell ref="A48:C48"/>
    <mergeCell ref="A49:C49"/>
    <mergeCell ref="A1:B1"/>
    <mergeCell ref="A2:E2"/>
    <mergeCell ref="A6:B6"/>
    <mergeCell ref="A4:A5"/>
    <mergeCell ref="B4:B5"/>
  </mergeCells>
  <phoneticPr fontId="7" type="noConversion"/>
  <printOptions horizontalCentered="1"/>
  <pageMargins left="0.43307086614173229" right="0.43307086614173229" top="0.86614173228346458" bottom="0.74803149606299213" header="0.6692913385826772" footer="0.39370078740157483"/>
  <pageSetup paperSize="9" firstPageNumber="4294963191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B6" sqref="B6:B43"/>
    </sheetView>
  </sheetViews>
  <sheetFormatPr defaultColWidth="9" defaultRowHeight="14.4"/>
  <cols>
    <col min="1" max="1" width="7.69921875" style="74" customWidth="1"/>
    <col min="2" max="2" width="11.3984375" style="75" customWidth="1"/>
    <col min="3" max="3" width="12.3984375" style="74" customWidth="1"/>
    <col min="4" max="4" width="10.59765625" style="74" customWidth="1"/>
    <col min="5" max="5" width="13.59765625" style="74" customWidth="1"/>
    <col min="6" max="6" width="14.09765625" style="74" customWidth="1"/>
    <col min="7" max="7" width="11.09765625" style="74" customWidth="1"/>
    <col min="8" max="16384" width="9" style="74"/>
  </cols>
  <sheetData>
    <row r="1" spans="1:7">
      <c r="A1" s="76" t="s">
        <v>147</v>
      </c>
    </row>
    <row r="2" spans="1:7" ht="21" customHeight="1">
      <c r="A2" s="168" t="s">
        <v>148</v>
      </c>
      <c r="B2" s="169"/>
      <c r="C2" s="168"/>
      <c r="D2" s="168"/>
      <c r="E2" s="168"/>
      <c r="F2" s="168"/>
      <c r="G2" s="168"/>
    </row>
    <row r="3" spans="1:7">
      <c r="A3" s="77"/>
      <c r="B3" s="78"/>
      <c r="C3" s="77"/>
      <c r="D3" s="77"/>
      <c r="E3" s="77"/>
      <c r="F3" s="77"/>
      <c r="G3" s="85" t="s">
        <v>2</v>
      </c>
    </row>
    <row r="4" spans="1:7" ht="24">
      <c r="A4" s="79" t="s">
        <v>3</v>
      </c>
      <c r="B4" s="79" t="s">
        <v>72</v>
      </c>
      <c r="C4" s="79" t="s">
        <v>149</v>
      </c>
      <c r="D4" s="80" t="s">
        <v>150</v>
      </c>
      <c r="E4" s="80" t="s">
        <v>151</v>
      </c>
      <c r="F4" s="80" t="s">
        <v>152</v>
      </c>
      <c r="G4" s="79" t="s">
        <v>153</v>
      </c>
    </row>
    <row r="5" spans="1:7">
      <c r="A5" s="170" t="s">
        <v>5</v>
      </c>
      <c r="B5" s="171"/>
      <c r="C5" s="172"/>
      <c r="D5" s="81">
        <v>1000</v>
      </c>
      <c r="E5" s="81">
        <v>800</v>
      </c>
      <c r="F5" s="81">
        <v>1430</v>
      </c>
      <c r="G5" s="86"/>
    </row>
    <row r="6" spans="1:7">
      <c r="A6" s="81">
        <v>1</v>
      </c>
      <c r="B6" s="69" t="s">
        <v>154</v>
      </c>
      <c r="C6" s="82"/>
      <c r="D6" s="82"/>
      <c r="E6" s="82"/>
      <c r="F6" s="82"/>
      <c r="G6" s="82"/>
    </row>
    <row r="7" spans="1:7">
      <c r="A7" s="81">
        <v>2</v>
      </c>
      <c r="B7" s="69" t="s">
        <v>155</v>
      </c>
      <c r="C7" s="82"/>
      <c r="D7" s="82"/>
      <c r="E7" s="82"/>
      <c r="F7" s="82"/>
      <c r="G7" s="82"/>
    </row>
    <row r="8" spans="1:7">
      <c r="A8" s="81">
        <v>3</v>
      </c>
      <c r="B8" s="69" t="s">
        <v>156</v>
      </c>
      <c r="C8" s="82"/>
      <c r="D8" s="82"/>
      <c r="E8" s="82"/>
      <c r="F8" s="82"/>
      <c r="G8" s="82"/>
    </row>
    <row r="9" spans="1:7">
      <c r="A9" s="81">
        <v>4</v>
      </c>
      <c r="B9" s="69" t="s">
        <v>157</v>
      </c>
      <c r="C9" s="82"/>
      <c r="D9" s="82"/>
      <c r="E9" s="82"/>
      <c r="F9" s="82"/>
      <c r="G9" s="82"/>
    </row>
    <row r="10" spans="1:7">
      <c r="A10" s="81">
        <v>5</v>
      </c>
      <c r="B10" s="69" t="s">
        <v>158</v>
      </c>
      <c r="C10" s="82"/>
      <c r="D10" s="82"/>
      <c r="E10" s="82"/>
      <c r="F10" s="82"/>
      <c r="G10" s="82"/>
    </row>
    <row r="11" spans="1:7">
      <c r="A11" s="81">
        <v>6</v>
      </c>
      <c r="B11" s="69" t="s">
        <v>159</v>
      </c>
      <c r="C11" s="82"/>
      <c r="D11" s="82"/>
      <c r="E11" s="82"/>
      <c r="F11" s="82"/>
      <c r="G11" s="82"/>
    </row>
    <row r="12" spans="1:7">
      <c r="A12" s="81">
        <v>7</v>
      </c>
      <c r="B12" s="69" t="s">
        <v>160</v>
      </c>
      <c r="C12" s="82"/>
      <c r="D12" s="82"/>
      <c r="E12" s="82"/>
      <c r="F12" s="82"/>
      <c r="G12" s="82"/>
    </row>
    <row r="13" spans="1:7">
      <c r="A13" s="81">
        <v>8</v>
      </c>
      <c r="B13" s="69" t="s">
        <v>161</v>
      </c>
      <c r="C13" s="82"/>
      <c r="D13" s="82"/>
      <c r="E13" s="82"/>
      <c r="F13" s="82"/>
      <c r="G13" s="82"/>
    </row>
    <row r="14" spans="1:7">
      <c r="A14" s="81">
        <v>9</v>
      </c>
      <c r="B14" s="69" t="s">
        <v>162</v>
      </c>
      <c r="C14" s="82"/>
      <c r="D14" s="82"/>
      <c r="E14" s="82"/>
      <c r="F14" s="82"/>
      <c r="G14" s="82"/>
    </row>
    <row r="15" spans="1:7">
      <c r="A15" s="81">
        <v>10</v>
      </c>
      <c r="B15" s="69" t="s">
        <v>163</v>
      </c>
      <c r="C15" s="82"/>
      <c r="D15" s="82"/>
      <c r="E15" s="82"/>
      <c r="F15" s="82"/>
      <c r="G15" s="82"/>
    </row>
    <row r="16" spans="1:7">
      <c r="A16" s="81">
        <v>11</v>
      </c>
      <c r="B16" s="69" t="s">
        <v>164</v>
      </c>
      <c r="C16" s="82"/>
      <c r="D16" s="82"/>
      <c r="E16" s="82"/>
      <c r="F16" s="82"/>
      <c r="G16" s="82"/>
    </row>
    <row r="17" spans="1:7">
      <c r="A17" s="81">
        <v>12</v>
      </c>
      <c r="B17" s="69" t="s">
        <v>165</v>
      </c>
      <c r="C17" s="82"/>
      <c r="D17" s="82"/>
      <c r="E17" s="82"/>
      <c r="F17" s="82"/>
      <c r="G17" s="82"/>
    </row>
    <row r="18" spans="1:7">
      <c r="A18" s="81">
        <v>13</v>
      </c>
      <c r="B18" s="69" t="s">
        <v>166</v>
      </c>
      <c r="C18" s="82"/>
      <c r="D18" s="82"/>
      <c r="E18" s="82"/>
      <c r="F18" s="82"/>
      <c r="G18" s="82"/>
    </row>
    <row r="19" spans="1:7">
      <c r="A19" s="81">
        <v>14</v>
      </c>
      <c r="B19" s="69" t="s">
        <v>167</v>
      </c>
      <c r="C19" s="82"/>
      <c r="D19" s="82"/>
      <c r="E19" s="82"/>
      <c r="F19" s="82"/>
      <c r="G19" s="82"/>
    </row>
    <row r="20" spans="1:7">
      <c r="A20" s="81">
        <v>15</v>
      </c>
      <c r="B20" s="69" t="s">
        <v>168</v>
      </c>
      <c r="C20" s="83"/>
      <c r="D20" s="82"/>
      <c r="E20" s="87"/>
      <c r="F20" s="87"/>
      <c r="G20" s="82"/>
    </row>
    <row r="21" spans="1:7">
      <c r="A21" s="81">
        <v>16</v>
      </c>
      <c r="B21" s="69" t="s">
        <v>169</v>
      </c>
      <c r="C21" s="82"/>
      <c r="D21" s="82"/>
      <c r="E21" s="87"/>
      <c r="F21" s="87"/>
      <c r="G21" s="82"/>
    </row>
    <row r="22" spans="1:7">
      <c r="A22" s="81">
        <v>17</v>
      </c>
      <c r="B22" s="69" t="s">
        <v>170</v>
      </c>
      <c r="C22" s="82"/>
      <c r="D22" s="82"/>
      <c r="E22" s="87"/>
      <c r="F22" s="87"/>
      <c r="G22" s="82"/>
    </row>
    <row r="23" spans="1:7">
      <c r="A23" s="81">
        <v>18</v>
      </c>
      <c r="B23" s="69" t="s">
        <v>171</v>
      </c>
      <c r="C23" s="82"/>
      <c r="D23" s="82"/>
      <c r="E23" s="87"/>
      <c r="F23" s="87"/>
      <c r="G23" s="82"/>
    </row>
    <row r="24" spans="1:7">
      <c r="A24" s="81">
        <v>19</v>
      </c>
      <c r="B24" s="69" t="s">
        <v>172</v>
      </c>
      <c r="C24" s="82"/>
      <c r="D24" s="82"/>
      <c r="E24" s="87"/>
      <c r="F24" s="87"/>
      <c r="G24" s="82"/>
    </row>
    <row r="25" spans="1:7">
      <c r="A25" s="81">
        <v>20</v>
      </c>
      <c r="B25" s="69" t="s">
        <v>173</v>
      </c>
      <c r="C25" s="82"/>
      <c r="D25" s="82"/>
      <c r="E25" s="87"/>
      <c r="F25" s="87"/>
      <c r="G25" s="82"/>
    </row>
    <row r="26" spans="1:7">
      <c r="A26" s="81">
        <v>21</v>
      </c>
      <c r="B26" s="69" t="s">
        <v>174</v>
      </c>
      <c r="C26" s="82"/>
      <c r="D26" s="82"/>
      <c r="E26" s="87"/>
      <c r="F26" s="87"/>
      <c r="G26" s="82"/>
    </row>
    <row r="27" spans="1:7">
      <c r="A27" s="81">
        <v>22</v>
      </c>
      <c r="B27" s="69" t="s">
        <v>175</v>
      </c>
      <c r="C27" s="82"/>
      <c r="D27" s="82"/>
      <c r="E27" s="87"/>
      <c r="F27" s="87"/>
      <c r="G27" s="82"/>
    </row>
    <row r="28" spans="1:7">
      <c r="A28" s="81">
        <v>23</v>
      </c>
      <c r="B28" s="69" t="s">
        <v>176</v>
      </c>
      <c r="C28" s="82"/>
      <c r="D28" s="82"/>
      <c r="E28" s="87"/>
      <c r="F28" s="87"/>
      <c r="G28" s="82"/>
    </row>
    <row r="29" spans="1:7">
      <c r="A29" s="81">
        <v>24</v>
      </c>
      <c r="B29" s="69" t="s">
        <v>177</v>
      </c>
      <c r="C29" s="83"/>
      <c r="D29" s="82"/>
      <c r="E29" s="87"/>
      <c r="F29" s="87"/>
      <c r="G29" s="82"/>
    </row>
    <row r="30" spans="1:7">
      <c r="A30" s="81">
        <v>25</v>
      </c>
      <c r="B30" s="69" t="s">
        <v>178</v>
      </c>
      <c r="C30" s="82"/>
      <c r="D30" s="82"/>
      <c r="E30" s="87"/>
      <c r="F30" s="87"/>
      <c r="G30" s="82"/>
    </row>
    <row r="31" spans="1:7">
      <c r="A31" s="81">
        <v>26</v>
      </c>
      <c r="B31" s="69" t="s">
        <v>179</v>
      </c>
      <c r="C31" s="82"/>
      <c r="D31" s="82"/>
      <c r="E31" s="87"/>
      <c r="F31" s="87"/>
      <c r="G31" s="82"/>
    </row>
    <row r="32" spans="1:7">
      <c r="A32" s="81">
        <v>27</v>
      </c>
      <c r="B32" s="69" t="s">
        <v>180</v>
      </c>
      <c r="C32" s="82"/>
      <c r="D32" s="82"/>
      <c r="E32" s="87"/>
      <c r="F32" s="87"/>
      <c r="G32" s="82"/>
    </row>
    <row r="33" spans="1:7">
      <c r="A33" s="81">
        <v>28</v>
      </c>
      <c r="B33" s="69" t="s">
        <v>181</v>
      </c>
      <c r="C33" s="83"/>
      <c r="D33" s="82"/>
      <c r="E33" s="87"/>
      <c r="F33" s="87"/>
      <c r="G33" s="82"/>
    </row>
    <row r="34" spans="1:7">
      <c r="A34" s="81">
        <v>29</v>
      </c>
      <c r="B34" s="69" t="s">
        <v>182</v>
      </c>
      <c r="C34" s="82"/>
      <c r="D34" s="82"/>
      <c r="E34" s="87"/>
      <c r="F34" s="87"/>
      <c r="G34" s="82"/>
    </row>
    <row r="35" spans="1:7">
      <c r="A35" s="81">
        <v>30</v>
      </c>
      <c r="B35" s="69" t="s">
        <v>183</v>
      </c>
      <c r="C35" s="82"/>
      <c r="D35" s="82"/>
      <c r="E35" s="87"/>
      <c r="F35" s="87"/>
      <c r="G35" s="82"/>
    </row>
    <row r="36" spans="1:7">
      <c r="A36" s="81">
        <v>31</v>
      </c>
      <c r="B36" s="69" t="s">
        <v>184</v>
      </c>
      <c r="C36" s="83"/>
      <c r="D36" s="82"/>
      <c r="E36" s="87"/>
      <c r="F36" s="87"/>
      <c r="G36" s="82"/>
    </row>
    <row r="37" spans="1:7">
      <c r="A37" s="81">
        <v>32</v>
      </c>
      <c r="B37" s="69" t="s">
        <v>185</v>
      </c>
      <c r="C37" s="83"/>
      <c r="D37" s="82"/>
      <c r="E37" s="87"/>
      <c r="F37" s="87"/>
      <c r="G37" s="82"/>
    </row>
    <row r="38" spans="1:7">
      <c r="A38" s="81">
        <v>33</v>
      </c>
      <c r="B38" s="69" t="s">
        <v>186</v>
      </c>
      <c r="C38" s="82"/>
      <c r="D38" s="82"/>
      <c r="E38" s="87"/>
      <c r="F38" s="87"/>
      <c r="G38" s="82"/>
    </row>
    <row r="39" spans="1:7">
      <c r="A39" s="81">
        <v>34</v>
      </c>
      <c r="B39" s="69" t="s">
        <v>187</v>
      </c>
      <c r="C39" s="82"/>
      <c r="D39" s="82"/>
      <c r="E39" s="87"/>
      <c r="F39" s="87"/>
      <c r="G39" s="82"/>
    </row>
    <row r="40" spans="1:7">
      <c r="A40" s="81">
        <v>35</v>
      </c>
      <c r="B40" s="69" t="s">
        <v>188</v>
      </c>
      <c r="C40" s="82"/>
      <c r="D40" s="82"/>
      <c r="E40" s="87"/>
      <c r="F40" s="87"/>
      <c r="G40" s="82"/>
    </row>
    <row r="41" spans="1:7">
      <c r="A41" s="81">
        <v>36</v>
      </c>
      <c r="B41" s="69" t="s">
        <v>189</v>
      </c>
      <c r="C41" s="82"/>
      <c r="D41" s="82"/>
      <c r="E41" s="87"/>
      <c r="F41" s="87"/>
      <c r="G41" s="82"/>
    </row>
    <row r="42" spans="1:7">
      <c r="A42" s="81">
        <v>37</v>
      </c>
      <c r="B42" s="69" t="s">
        <v>190</v>
      </c>
      <c r="C42" s="82"/>
      <c r="D42" s="82"/>
      <c r="E42" s="87"/>
      <c r="F42" s="87"/>
      <c r="G42" s="82"/>
    </row>
    <row r="43" spans="1:7">
      <c r="A43" s="81">
        <v>38</v>
      </c>
      <c r="B43" s="69" t="s">
        <v>191</v>
      </c>
      <c r="C43" s="82"/>
      <c r="D43" s="82"/>
      <c r="E43" s="87"/>
      <c r="F43" s="87"/>
      <c r="G43" s="82"/>
    </row>
    <row r="44" spans="1:7" ht="41.1" customHeight="1">
      <c r="A44" s="81">
        <v>39</v>
      </c>
      <c r="B44" s="84" t="s">
        <v>143</v>
      </c>
      <c r="C44" s="84" t="s">
        <v>143</v>
      </c>
      <c r="D44" s="81">
        <v>250</v>
      </c>
      <c r="E44" s="81">
        <v>200</v>
      </c>
      <c r="F44" s="81">
        <v>200</v>
      </c>
      <c r="G44" s="88"/>
    </row>
    <row r="45" spans="1:7" ht="42.9" customHeight="1">
      <c r="A45" s="81">
        <v>40</v>
      </c>
      <c r="B45" s="84" t="s">
        <v>192</v>
      </c>
      <c r="C45" s="84" t="s">
        <v>193</v>
      </c>
      <c r="D45" s="81">
        <v>150</v>
      </c>
      <c r="E45" s="81">
        <v>100</v>
      </c>
      <c r="F45" s="81">
        <v>230</v>
      </c>
      <c r="G45" s="88"/>
    </row>
    <row r="46" spans="1:7" ht="51" customHeight="1">
      <c r="A46" s="81">
        <v>41</v>
      </c>
      <c r="B46" s="84" t="s">
        <v>194</v>
      </c>
      <c r="C46" s="84" t="s">
        <v>195</v>
      </c>
      <c r="D46" s="81">
        <v>150</v>
      </c>
      <c r="E46" s="81">
        <v>100</v>
      </c>
      <c r="F46" s="81">
        <v>200</v>
      </c>
      <c r="G46" s="88"/>
    </row>
    <row r="47" spans="1:7" ht="42" customHeight="1">
      <c r="A47" s="81">
        <v>42</v>
      </c>
      <c r="B47" s="84" t="s">
        <v>196</v>
      </c>
      <c r="C47" s="84" t="s">
        <v>197</v>
      </c>
      <c r="D47" s="81">
        <v>150</v>
      </c>
      <c r="E47" s="81">
        <v>100</v>
      </c>
      <c r="F47" s="81">
        <v>200</v>
      </c>
      <c r="G47" s="88"/>
    </row>
    <row r="48" spans="1:7" ht="39.9" customHeight="1">
      <c r="A48" s="81">
        <v>43</v>
      </c>
      <c r="B48" s="84" t="s">
        <v>198</v>
      </c>
      <c r="C48" s="84" t="s">
        <v>199</v>
      </c>
      <c r="D48" s="81">
        <v>150</v>
      </c>
      <c r="E48" s="81">
        <v>100</v>
      </c>
      <c r="F48" s="81">
        <v>200</v>
      </c>
      <c r="G48" s="88"/>
    </row>
    <row r="49" spans="1:7" ht="42.9" customHeight="1">
      <c r="A49" s="81">
        <v>44</v>
      </c>
      <c r="B49" s="84" t="s">
        <v>200</v>
      </c>
      <c r="C49" s="84" t="s">
        <v>201</v>
      </c>
      <c r="D49" s="81">
        <v>150</v>
      </c>
      <c r="E49" s="81">
        <v>100</v>
      </c>
      <c r="F49" s="81">
        <v>200</v>
      </c>
      <c r="G49" s="88"/>
    </row>
    <row r="50" spans="1:7" ht="59.1" customHeight="1">
      <c r="A50" s="81">
        <v>45</v>
      </c>
      <c r="B50" s="84" t="s">
        <v>202</v>
      </c>
      <c r="C50" s="84" t="s">
        <v>203</v>
      </c>
      <c r="D50" s="81"/>
      <c r="E50" s="81">
        <v>100</v>
      </c>
      <c r="F50" s="81">
        <v>200</v>
      </c>
      <c r="G50" s="88"/>
    </row>
  </sheetData>
  <mergeCells count="2">
    <mergeCell ref="A2:G2"/>
    <mergeCell ref="A5:C5"/>
  </mergeCells>
  <phoneticPr fontId="7" type="noConversion"/>
  <pageMargins left="0.70069444444444495" right="0.70069444444444495" top="0.75138888888888899" bottom="0.75138888888888899" header="0.29861111111111099" footer="0.298611111111110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B1"/>
    </sheetView>
  </sheetViews>
  <sheetFormatPr defaultColWidth="9" defaultRowHeight="14.4"/>
  <cols>
    <col min="1" max="1" width="5.69921875" style="60" customWidth="1"/>
    <col min="2" max="2" width="10.5" style="61" customWidth="1"/>
    <col min="3" max="3" width="17.59765625" style="60" customWidth="1"/>
    <col min="4" max="4" width="12.09765625" style="60" customWidth="1"/>
    <col min="5" max="5" width="12.59765625" style="60" customWidth="1"/>
    <col min="6" max="6" width="12.09765625" style="60" customWidth="1"/>
    <col min="7" max="7" width="12.5" style="60" customWidth="1"/>
    <col min="8" max="16384" width="9" style="60"/>
  </cols>
  <sheetData>
    <row r="1" spans="1:7">
      <c r="A1" s="173" t="s">
        <v>147</v>
      </c>
      <c r="B1" s="173"/>
    </row>
    <row r="2" spans="1:7" ht="30.75" customHeight="1">
      <c r="A2" s="174" t="s">
        <v>204</v>
      </c>
      <c r="B2" s="175"/>
      <c r="C2" s="174"/>
      <c r="D2" s="174"/>
      <c r="E2" s="174"/>
      <c r="F2" s="174"/>
      <c r="G2" s="174"/>
    </row>
    <row r="3" spans="1:7" ht="21" customHeight="1">
      <c r="A3" s="62"/>
      <c r="B3" s="63"/>
      <c r="C3" s="62"/>
      <c r="D3" s="62"/>
      <c r="E3" s="62"/>
      <c r="F3" s="62"/>
      <c r="G3" s="71" t="s">
        <v>2</v>
      </c>
    </row>
    <row r="4" spans="1:7" s="59" customFormat="1" ht="34.200000000000003" customHeight="1">
      <c r="A4" s="64" t="s">
        <v>3</v>
      </c>
      <c r="B4" s="64" t="s">
        <v>72</v>
      </c>
      <c r="C4" s="65" t="s">
        <v>205</v>
      </c>
      <c r="D4" s="66" t="s">
        <v>150</v>
      </c>
      <c r="E4" s="66" t="s">
        <v>206</v>
      </c>
      <c r="F4" s="65" t="s">
        <v>207</v>
      </c>
      <c r="G4" s="64" t="s">
        <v>153</v>
      </c>
    </row>
    <row r="5" spans="1:7" s="59" customFormat="1" ht="24.9" customHeight="1">
      <c r="A5" s="176" t="s">
        <v>5</v>
      </c>
      <c r="B5" s="177"/>
      <c r="C5" s="178"/>
      <c r="D5" s="67">
        <f>SUM(D6:D43)</f>
        <v>3500</v>
      </c>
      <c r="E5" s="67">
        <v>4363</v>
      </c>
      <c r="F5" s="67">
        <v>3500</v>
      </c>
      <c r="G5" s="72"/>
    </row>
    <row r="6" spans="1:7" ht="15" customHeight="1">
      <c r="A6" s="68">
        <v>1</v>
      </c>
      <c r="B6" s="69" t="s">
        <v>154</v>
      </c>
      <c r="C6" s="68"/>
      <c r="D6" s="68"/>
      <c r="E6" s="68"/>
      <c r="F6" s="68"/>
      <c r="G6" s="68"/>
    </row>
    <row r="7" spans="1:7" ht="15" customHeight="1">
      <c r="A7" s="68">
        <v>2</v>
      </c>
      <c r="B7" s="69" t="s">
        <v>155</v>
      </c>
      <c r="C7" s="68"/>
      <c r="D7" s="68"/>
      <c r="E7" s="68"/>
      <c r="F7" s="68"/>
      <c r="G7" s="68"/>
    </row>
    <row r="8" spans="1:7" ht="15" customHeight="1">
      <c r="A8" s="68">
        <v>3</v>
      </c>
      <c r="B8" s="69" t="s">
        <v>156</v>
      </c>
      <c r="C8" s="68"/>
      <c r="D8" s="68"/>
      <c r="E8" s="68"/>
      <c r="F8" s="68"/>
      <c r="G8" s="68"/>
    </row>
    <row r="9" spans="1:7" ht="15" customHeight="1">
      <c r="A9" s="68">
        <v>4</v>
      </c>
      <c r="B9" s="69" t="s">
        <v>157</v>
      </c>
      <c r="C9" s="68"/>
      <c r="D9" s="68"/>
      <c r="E9" s="68"/>
      <c r="F9" s="68"/>
      <c r="G9" s="68"/>
    </row>
    <row r="10" spans="1:7" ht="15" customHeight="1">
      <c r="A10" s="68">
        <v>5</v>
      </c>
      <c r="B10" s="69" t="s">
        <v>158</v>
      </c>
      <c r="C10" s="68"/>
      <c r="D10" s="68"/>
      <c r="E10" s="68"/>
      <c r="F10" s="68"/>
      <c r="G10" s="68"/>
    </row>
    <row r="11" spans="1:7" ht="15" customHeight="1">
      <c r="A11" s="68">
        <v>6</v>
      </c>
      <c r="B11" s="69" t="s">
        <v>159</v>
      </c>
      <c r="C11" s="68"/>
      <c r="D11" s="68"/>
      <c r="E11" s="68"/>
      <c r="F11" s="68"/>
      <c r="G11" s="68"/>
    </row>
    <row r="12" spans="1:7" ht="15" customHeight="1">
      <c r="A12" s="68">
        <v>7</v>
      </c>
      <c r="B12" s="69" t="s">
        <v>160</v>
      </c>
      <c r="C12" s="68"/>
      <c r="D12" s="68"/>
      <c r="E12" s="68"/>
      <c r="F12" s="68"/>
      <c r="G12" s="68"/>
    </row>
    <row r="13" spans="1:7" ht="15" customHeight="1">
      <c r="A13" s="68">
        <v>8</v>
      </c>
      <c r="B13" s="69" t="s">
        <v>161</v>
      </c>
      <c r="C13" s="68"/>
      <c r="D13" s="68"/>
      <c r="E13" s="68"/>
      <c r="F13" s="68"/>
      <c r="G13" s="68"/>
    </row>
    <row r="14" spans="1:7" ht="15" customHeight="1">
      <c r="A14" s="68">
        <v>9</v>
      </c>
      <c r="B14" s="69" t="s">
        <v>162</v>
      </c>
      <c r="C14" s="68"/>
      <c r="D14" s="68"/>
      <c r="E14" s="68"/>
      <c r="F14" s="68"/>
      <c r="G14" s="68"/>
    </row>
    <row r="15" spans="1:7" ht="15" customHeight="1">
      <c r="A15" s="68">
        <v>10</v>
      </c>
      <c r="B15" s="69" t="s">
        <v>163</v>
      </c>
      <c r="C15" s="68"/>
      <c r="D15" s="68"/>
      <c r="E15" s="68"/>
      <c r="F15" s="68"/>
      <c r="G15" s="68"/>
    </row>
    <row r="16" spans="1:7" ht="15" customHeight="1">
      <c r="A16" s="68">
        <v>11</v>
      </c>
      <c r="B16" s="69" t="s">
        <v>164</v>
      </c>
      <c r="C16" s="70" t="s">
        <v>208</v>
      </c>
      <c r="D16" s="68">
        <v>450</v>
      </c>
      <c r="E16" s="68"/>
      <c r="F16" s="68"/>
      <c r="G16" s="73"/>
    </row>
    <row r="17" spans="1:7" ht="15" customHeight="1">
      <c r="A17" s="68">
        <v>12</v>
      </c>
      <c r="B17" s="69" t="s">
        <v>165</v>
      </c>
      <c r="C17" s="68"/>
      <c r="D17" s="68"/>
      <c r="E17" s="68"/>
      <c r="F17" s="68"/>
      <c r="G17" s="73"/>
    </row>
    <row r="18" spans="1:7" ht="15" customHeight="1">
      <c r="A18" s="68">
        <v>13</v>
      </c>
      <c r="B18" s="69" t="s">
        <v>166</v>
      </c>
      <c r="C18" s="70" t="s">
        <v>209</v>
      </c>
      <c r="D18" s="68"/>
      <c r="E18" s="68">
        <v>500</v>
      </c>
      <c r="F18" s="68">
        <v>600</v>
      </c>
      <c r="G18" s="73"/>
    </row>
    <row r="19" spans="1:7" ht="15" customHeight="1">
      <c r="A19" s="68">
        <v>14</v>
      </c>
      <c r="B19" s="69" t="s">
        <v>167</v>
      </c>
      <c r="C19" s="68"/>
      <c r="D19" s="68"/>
      <c r="E19" s="68"/>
      <c r="F19" s="68"/>
      <c r="G19" s="73"/>
    </row>
    <row r="20" spans="1:7" ht="15" customHeight="1">
      <c r="A20" s="68">
        <v>15</v>
      </c>
      <c r="B20" s="69" t="s">
        <v>168</v>
      </c>
      <c r="C20" s="70" t="s">
        <v>210</v>
      </c>
      <c r="D20" s="68">
        <v>450</v>
      </c>
      <c r="E20" s="68">
        <v>400</v>
      </c>
      <c r="F20" s="68">
        <v>400</v>
      </c>
      <c r="G20" s="73"/>
    </row>
    <row r="21" spans="1:7" ht="15" customHeight="1">
      <c r="A21" s="68">
        <v>16</v>
      </c>
      <c r="B21" s="69" t="s">
        <v>169</v>
      </c>
      <c r="C21" s="70" t="s">
        <v>211</v>
      </c>
      <c r="D21" s="68"/>
      <c r="E21" s="68">
        <v>500</v>
      </c>
      <c r="F21" s="68"/>
      <c r="G21" s="73"/>
    </row>
    <row r="22" spans="1:7" ht="15" customHeight="1">
      <c r="A22" s="68">
        <v>17</v>
      </c>
      <c r="B22" s="69" t="s">
        <v>170</v>
      </c>
      <c r="C22" s="68"/>
      <c r="D22" s="68"/>
      <c r="E22" s="68"/>
      <c r="F22" s="68"/>
      <c r="G22" s="73"/>
    </row>
    <row r="23" spans="1:7" ht="15" customHeight="1">
      <c r="A23" s="68">
        <v>18</v>
      </c>
      <c r="B23" s="69" t="s">
        <v>171</v>
      </c>
      <c r="C23" s="70" t="s">
        <v>212</v>
      </c>
      <c r="D23" s="68">
        <v>450</v>
      </c>
      <c r="E23" s="68"/>
      <c r="F23" s="68"/>
      <c r="G23" s="73"/>
    </row>
    <row r="24" spans="1:7" ht="15" customHeight="1">
      <c r="A24" s="68">
        <v>19</v>
      </c>
      <c r="B24" s="69" t="s">
        <v>172</v>
      </c>
      <c r="C24" s="68"/>
      <c r="D24" s="68"/>
      <c r="E24" s="68"/>
      <c r="F24" s="68"/>
      <c r="G24" s="73"/>
    </row>
    <row r="25" spans="1:7" ht="15" customHeight="1">
      <c r="A25" s="68">
        <v>20</v>
      </c>
      <c r="B25" s="69" t="s">
        <v>173</v>
      </c>
      <c r="C25" s="68"/>
      <c r="D25" s="68"/>
      <c r="E25" s="68"/>
      <c r="F25" s="68"/>
      <c r="G25" s="73"/>
    </row>
    <row r="26" spans="1:7" ht="15" customHeight="1">
      <c r="A26" s="68">
        <v>21</v>
      </c>
      <c r="B26" s="69" t="s">
        <v>174</v>
      </c>
      <c r="C26" s="68"/>
      <c r="D26" s="68"/>
      <c r="E26" s="68"/>
      <c r="F26" s="68"/>
      <c r="G26" s="73"/>
    </row>
    <row r="27" spans="1:7" ht="15" customHeight="1">
      <c r="A27" s="68">
        <v>22</v>
      </c>
      <c r="B27" s="69" t="s">
        <v>175</v>
      </c>
      <c r="C27" s="68"/>
      <c r="D27" s="68"/>
      <c r="E27" s="68"/>
      <c r="F27" s="68"/>
      <c r="G27" s="73"/>
    </row>
    <row r="28" spans="1:7" ht="15" customHeight="1">
      <c r="A28" s="68">
        <v>23</v>
      </c>
      <c r="B28" s="69" t="s">
        <v>176</v>
      </c>
      <c r="C28" s="70" t="s">
        <v>213</v>
      </c>
      <c r="D28" s="68">
        <v>350</v>
      </c>
      <c r="E28" s="68">
        <v>963</v>
      </c>
      <c r="F28" s="68">
        <v>1000</v>
      </c>
      <c r="G28" s="73"/>
    </row>
    <row r="29" spans="1:7" ht="15" customHeight="1">
      <c r="A29" s="68">
        <v>24</v>
      </c>
      <c r="B29" s="69" t="s">
        <v>177</v>
      </c>
      <c r="C29" s="70" t="s">
        <v>214</v>
      </c>
      <c r="D29" s="68">
        <v>300</v>
      </c>
      <c r="E29" s="68">
        <v>200</v>
      </c>
      <c r="F29" s="68"/>
      <c r="G29" s="73"/>
    </row>
    <row r="30" spans="1:7" ht="15" customHeight="1">
      <c r="A30" s="68">
        <v>25</v>
      </c>
      <c r="B30" s="69" t="s">
        <v>178</v>
      </c>
      <c r="C30" s="70" t="s">
        <v>215</v>
      </c>
      <c r="D30" s="68"/>
      <c r="E30" s="68">
        <v>200</v>
      </c>
      <c r="F30" s="68">
        <v>300</v>
      </c>
      <c r="G30" s="73"/>
    </row>
    <row r="31" spans="1:7" ht="15" customHeight="1">
      <c r="A31" s="68">
        <v>26</v>
      </c>
      <c r="B31" s="69" t="s">
        <v>179</v>
      </c>
      <c r="C31" s="68"/>
      <c r="D31" s="68"/>
      <c r="E31" s="68"/>
      <c r="F31" s="68"/>
      <c r="G31" s="73"/>
    </row>
    <row r="32" spans="1:7" ht="15" customHeight="1">
      <c r="A32" s="68">
        <v>27</v>
      </c>
      <c r="B32" s="69" t="s">
        <v>180</v>
      </c>
      <c r="C32" s="70" t="s">
        <v>216</v>
      </c>
      <c r="D32" s="68"/>
      <c r="E32" s="68">
        <v>300</v>
      </c>
      <c r="F32" s="68">
        <v>400</v>
      </c>
      <c r="G32" s="73"/>
    </row>
    <row r="33" spans="1:7" ht="15" customHeight="1">
      <c r="A33" s="68">
        <v>28</v>
      </c>
      <c r="B33" s="69" t="s">
        <v>181</v>
      </c>
      <c r="C33" s="70" t="s">
        <v>217</v>
      </c>
      <c r="D33" s="68">
        <v>250</v>
      </c>
      <c r="E33" s="68">
        <v>200</v>
      </c>
      <c r="F33" s="68">
        <v>300</v>
      </c>
      <c r="G33" s="73"/>
    </row>
    <row r="34" spans="1:7" ht="15" customHeight="1">
      <c r="A34" s="68">
        <v>29</v>
      </c>
      <c r="B34" s="69" t="s">
        <v>182</v>
      </c>
      <c r="C34" s="68"/>
      <c r="D34" s="68"/>
      <c r="E34" s="68"/>
      <c r="F34" s="68"/>
      <c r="G34" s="73"/>
    </row>
    <row r="35" spans="1:7" ht="15" customHeight="1">
      <c r="A35" s="68">
        <v>30</v>
      </c>
      <c r="B35" s="69" t="s">
        <v>183</v>
      </c>
      <c r="C35" s="68"/>
      <c r="D35" s="68"/>
      <c r="E35" s="68"/>
      <c r="F35" s="68"/>
      <c r="G35" s="73"/>
    </row>
    <row r="36" spans="1:7" ht="15" customHeight="1">
      <c r="A36" s="68">
        <v>31</v>
      </c>
      <c r="B36" s="69" t="s">
        <v>184</v>
      </c>
      <c r="C36" s="70" t="s">
        <v>218</v>
      </c>
      <c r="D36" s="68">
        <v>450</v>
      </c>
      <c r="E36" s="68">
        <v>200</v>
      </c>
      <c r="F36" s="68">
        <v>500</v>
      </c>
      <c r="G36" s="73"/>
    </row>
    <row r="37" spans="1:7" ht="15" customHeight="1">
      <c r="A37" s="68">
        <v>32</v>
      </c>
      <c r="B37" s="69" t="s">
        <v>185</v>
      </c>
      <c r="C37" s="68"/>
      <c r="D37" s="68"/>
      <c r="E37" s="68"/>
      <c r="F37" s="68"/>
      <c r="G37" s="73"/>
    </row>
    <row r="38" spans="1:7" ht="15" customHeight="1">
      <c r="A38" s="68">
        <v>33</v>
      </c>
      <c r="B38" s="69" t="s">
        <v>186</v>
      </c>
      <c r="C38" s="70" t="s">
        <v>219</v>
      </c>
      <c r="D38" s="68"/>
      <c r="E38" s="68">
        <v>100</v>
      </c>
      <c r="F38" s="68"/>
      <c r="G38" s="73"/>
    </row>
    <row r="39" spans="1:7" ht="15" customHeight="1">
      <c r="A39" s="68">
        <v>34</v>
      </c>
      <c r="B39" s="69" t="s">
        <v>187</v>
      </c>
      <c r="C39" s="70" t="s">
        <v>220</v>
      </c>
      <c r="D39" s="68"/>
      <c r="E39" s="68">
        <v>500</v>
      </c>
      <c r="F39" s="68"/>
      <c r="G39" s="73"/>
    </row>
    <row r="40" spans="1:7" ht="15" customHeight="1">
      <c r="A40" s="68">
        <v>35</v>
      </c>
      <c r="B40" s="69" t="s">
        <v>188</v>
      </c>
      <c r="C40" s="70" t="s">
        <v>221</v>
      </c>
      <c r="D40" s="68">
        <v>500</v>
      </c>
      <c r="E40" s="68">
        <v>100</v>
      </c>
      <c r="F40" s="68"/>
      <c r="G40" s="73"/>
    </row>
    <row r="41" spans="1:7" ht="15" customHeight="1">
      <c r="A41" s="68">
        <v>36</v>
      </c>
      <c r="B41" s="69" t="s">
        <v>189</v>
      </c>
      <c r="C41" s="62"/>
      <c r="D41" s="68"/>
      <c r="E41" s="68"/>
      <c r="F41" s="68"/>
      <c r="G41" s="73"/>
    </row>
    <row r="42" spans="1:7" ht="15" customHeight="1">
      <c r="A42" s="68">
        <v>37</v>
      </c>
      <c r="B42" s="69" t="s">
        <v>190</v>
      </c>
      <c r="C42" s="70" t="s">
        <v>222</v>
      </c>
      <c r="D42" s="68"/>
      <c r="E42" s="68">
        <v>200</v>
      </c>
      <c r="F42" s="68"/>
      <c r="G42" s="73"/>
    </row>
    <row r="43" spans="1:7" ht="15" customHeight="1">
      <c r="A43" s="68">
        <v>38</v>
      </c>
      <c r="B43" s="69" t="s">
        <v>191</v>
      </c>
      <c r="C43" s="70" t="s">
        <v>223</v>
      </c>
      <c r="D43" s="68">
        <v>300</v>
      </c>
      <c r="E43" s="68"/>
      <c r="F43" s="68"/>
      <c r="G43" s="73"/>
    </row>
  </sheetData>
  <mergeCells count="3">
    <mergeCell ref="A1:B1"/>
    <mergeCell ref="A2:G2"/>
    <mergeCell ref="A5:C5"/>
  </mergeCells>
  <phoneticPr fontId="7" type="noConversion"/>
  <printOptions horizontalCentered="1"/>
  <pageMargins left="0.511811023622047" right="0.511811023622047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0691854609822"/>
    <pageSetUpPr fitToPage="1"/>
  </sheetPr>
  <dimension ref="A1:W62"/>
  <sheetViews>
    <sheetView showZeros="0" workbookViewId="0">
      <pane ySplit="5" topLeftCell="A6" activePane="bottomLeft" state="frozen"/>
      <selection pane="bottomLeft" activeCell="T21" sqref="T21"/>
    </sheetView>
  </sheetViews>
  <sheetFormatPr defaultColWidth="8.69921875" defaultRowHeight="14.4"/>
  <cols>
    <col min="1" max="1" width="2.69921875" style="15" customWidth="1"/>
    <col min="2" max="2" width="19.09765625" style="16" customWidth="1"/>
    <col min="3" max="3" width="5.19921875" style="16" customWidth="1"/>
    <col min="4" max="4" width="6" style="15" customWidth="1"/>
    <col min="5" max="5" width="5.8984375" style="15" customWidth="1"/>
    <col min="6" max="6" width="6" style="15" customWidth="1"/>
    <col min="7" max="8" width="5.3984375" style="15" customWidth="1"/>
    <col min="9" max="9" width="6.3984375" style="15" customWidth="1"/>
    <col min="10" max="11" width="5.8984375" style="15" customWidth="1"/>
    <col min="12" max="12" width="5.8984375" style="17" customWidth="1"/>
    <col min="13" max="13" width="5.19921875" style="18" customWidth="1"/>
    <col min="14" max="14" width="5.59765625" style="18" customWidth="1"/>
    <col min="15" max="15" width="7.59765625" style="19" customWidth="1"/>
    <col min="16" max="16" width="4.19921875" style="15" customWidth="1"/>
    <col min="17" max="17" width="3.5" style="15" customWidth="1"/>
    <col min="18" max="18" width="7.5" style="15" customWidth="1"/>
    <col min="19" max="19" width="9.19921875" style="15"/>
    <col min="20" max="20" width="8.69921875" style="15"/>
    <col min="21" max="21" width="8.59765625" style="15" customWidth="1"/>
    <col min="22" max="16384" width="8.69921875" style="15"/>
  </cols>
  <sheetData>
    <row r="1" spans="1:23" ht="21.75" customHeight="1">
      <c r="A1" s="197"/>
      <c r="B1" s="197"/>
      <c r="C1" s="20"/>
    </row>
    <row r="2" spans="1:23" ht="21.6">
      <c r="A2" s="198" t="s">
        <v>224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23" ht="15.75" customHeight="1">
      <c r="F3" s="16"/>
      <c r="G3" s="16"/>
      <c r="H3" s="16"/>
      <c r="I3" s="16"/>
      <c r="L3" s="199" t="s">
        <v>2</v>
      </c>
      <c r="M3" s="199"/>
      <c r="N3" s="199"/>
      <c r="O3" s="199"/>
      <c r="P3" s="199"/>
    </row>
    <row r="4" spans="1:23" ht="18" customHeight="1">
      <c r="A4" s="183" t="s">
        <v>225</v>
      </c>
      <c r="B4" s="183" t="s">
        <v>72</v>
      </c>
      <c r="C4" s="185" t="s">
        <v>226</v>
      </c>
      <c r="D4" s="200" t="s">
        <v>227</v>
      </c>
      <c r="E4" s="200"/>
      <c r="F4" s="200"/>
      <c r="G4" s="187" t="s">
        <v>228</v>
      </c>
      <c r="H4" s="187" t="s">
        <v>229</v>
      </c>
      <c r="I4" s="189" t="s">
        <v>230</v>
      </c>
      <c r="J4" s="200" t="s">
        <v>231</v>
      </c>
      <c r="K4" s="200"/>
      <c r="L4" s="200"/>
      <c r="M4" s="191" t="s">
        <v>232</v>
      </c>
      <c r="N4" s="193" t="s">
        <v>233</v>
      </c>
      <c r="O4" s="195" t="s">
        <v>234</v>
      </c>
      <c r="P4" s="184" t="s">
        <v>153</v>
      </c>
      <c r="R4" s="181" t="s">
        <v>235</v>
      </c>
      <c r="S4" s="181"/>
      <c r="T4" s="181"/>
      <c r="U4" s="181"/>
      <c r="V4" s="179" t="s">
        <v>236</v>
      </c>
    </row>
    <row r="5" spans="1:23" ht="33" customHeight="1">
      <c r="A5" s="184"/>
      <c r="B5" s="183"/>
      <c r="C5" s="186"/>
      <c r="D5" s="21" t="s">
        <v>141</v>
      </c>
      <c r="E5" s="21" t="s">
        <v>237</v>
      </c>
      <c r="F5" s="21" t="s">
        <v>238</v>
      </c>
      <c r="G5" s="188"/>
      <c r="H5" s="188"/>
      <c r="I5" s="190"/>
      <c r="J5" s="21" t="s">
        <v>141</v>
      </c>
      <c r="K5" s="21" t="s">
        <v>237</v>
      </c>
      <c r="L5" s="40" t="s">
        <v>238</v>
      </c>
      <c r="M5" s="192"/>
      <c r="N5" s="194"/>
      <c r="O5" s="196"/>
      <c r="P5" s="184"/>
      <c r="R5" s="52">
        <v>2019</v>
      </c>
      <c r="S5" s="52">
        <v>2020</v>
      </c>
      <c r="T5" s="52" t="s">
        <v>239</v>
      </c>
      <c r="U5" s="52" t="s">
        <v>240</v>
      </c>
      <c r="V5" s="180"/>
      <c r="W5" s="56"/>
    </row>
    <row r="6" spans="1:23" ht="21.75" customHeight="1">
      <c r="A6" s="182" t="s">
        <v>48</v>
      </c>
      <c r="B6" s="182"/>
      <c r="C6" s="22">
        <f t="shared" ref="C6:C44" si="0">D6-G6-H6</f>
        <v>63030</v>
      </c>
      <c r="D6" s="23">
        <f>SUM(D7:D62)</f>
        <v>84178</v>
      </c>
      <c r="E6" s="23">
        <v>44826</v>
      </c>
      <c r="F6" s="23">
        <v>39352</v>
      </c>
      <c r="G6" s="23">
        <v>12028</v>
      </c>
      <c r="H6" s="23">
        <v>9120</v>
      </c>
      <c r="I6" s="23">
        <f t="shared" ref="I6:I44" si="1">J6-M6-N6</f>
        <v>67751</v>
      </c>
      <c r="J6" s="23">
        <f t="shared" ref="J6:N6" si="2">SUM(J7:J62)</f>
        <v>88899</v>
      </c>
      <c r="K6" s="23">
        <f t="shared" si="2"/>
        <v>73050</v>
      </c>
      <c r="L6" s="41">
        <f t="shared" si="2"/>
        <v>15849</v>
      </c>
      <c r="M6" s="22">
        <f t="shared" si="2"/>
        <v>12028</v>
      </c>
      <c r="N6" s="22">
        <f t="shared" si="2"/>
        <v>9120</v>
      </c>
      <c r="O6" s="47">
        <f t="shared" ref="O6:O43" si="3">(I6-C6)/C6</f>
        <v>7.4900840869427263E-2</v>
      </c>
      <c r="P6" s="26"/>
      <c r="R6" s="53">
        <f>SUM(R7:R59)</f>
        <v>15637</v>
      </c>
      <c r="S6" s="53">
        <f>SUM(S7:S59)</f>
        <v>16929</v>
      </c>
      <c r="T6" s="53">
        <f>S6-R6</f>
        <v>1292</v>
      </c>
      <c r="U6" s="57">
        <f>(S6-R6)/R6</f>
        <v>8.2624544349939252E-2</v>
      </c>
      <c r="V6" s="58">
        <f>O6</f>
        <v>7.4900840869427263E-2</v>
      </c>
    </row>
    <row r="7" spans="1:23" ht="13.5" customHeight="1">
      <c r="A7" s="24">
        <v>1</v>
      </c>
      <c r="B7" s="25" t="s">
        <v>241</v>
      </c>
      <c r="C7" s="22">
        <f t="shared" si="0"/>
        <v>37</v>
      </c>
      <c r="D7" s="26">
        <f t="shared" ref="D7:D44" si="4">E7+F7</f>
        <v>64</v>
      </c>
      <c r="E7" s="26">
        <v>44</v>
      </c>
      <c r="F7" s="26">
        <v>20</v>
      </c>
      <c r="G7" s="26">
        <v>27</v>
      </c>
      <c r="H7" s="26"/>
      <c r="I7" s="23">
        <f t="shared" si="1"/>
        <v>26</v>
      </c>
      <c r="J7" s="26">
        <f t="shared" ref="J7:J62" si="5">K7+L7</f>
        <v>52</v>
      </c>
      <c r="K7" s="26">
        <v>37</v>
      </c>
      <c r="L7" s="40">
        <v>15</v>
      </c>
      <c r="M7" s="21">
        <v>26</v>
      </c>
      <c r="N7" s="21"/>
      <c r="O7" s="47">
        <f t="shared" si="3"/>
        <v>-0.29729729729729731</v>
      </c>
      <c r="P7" s="26"/>
    </row>
    <row r="8" spans="1:23" ht="13.5" customHeight="1">
      <c r="A8" s="24">
        <v>2</v>
      </c>
      <c r="B8" s="25" t="s">
        <v>242</v>
      </c>
      <c r="C8" s="22">
        <f t="shared" si="0"/>
        <v>123</v>
      </c>
      <c r="D8" s="26">
        <f t="shared" si="4"/>
        <v>183</v>
      </c>
      <c r="E8" s="26">
        <v>145</v>
      </c>
      <c r="F8" s="26">
        <v>38</v>
      </c>
      <c r="G8" s="26">
        <v>60</v>
      </c>
      <c r="H8" s="26"/>
      <c r="I8" s="23">
        <f t="shared" si="1"/>
        <v>124</v>
      </c>
      <c r="J8" s="26">
        <f t="shared" si="5"/>
        <v>184</v>
      </c>
      <c r="K8" s="26">
        <v>165</v>
      </c>
      <c r="L8" s="40">
        <v>19</v>
      </c>
      <c r="M8" s="21">
        <v>60</v>
      </c>
      <c r="N8" s="21"/>
      <c r="O8" s="47">
        <f t="shared" si="3"/>
        <v>8.130081300813009E-3</v>
      </c>
      <c r="P8" s="26"/>
    </row>
    <row r="9" spans="1:23" ht="13.5" customHeight="1">
      <c r="A9" s="24">
        <v>3</v>
      </c>
      <c r="B9" s="25" t="s">
        <v>243</v>
      </c>
      <c r="C9" s="22">
        <f t="shared" si="0"/>
        <v>85</v>
      </c>
      <c r="D9" s="26">
        <f t="shared" si="4"/>
        <v>134</v>
      </c>
      <c r="E9" s="26">
        <v>107</v>
      </c>
      <c r="F9" s="26">
        <v>27</v>
      </c>
      <c r="G9" s="26">
        <v>49</v>
      </c>
      <c r="H9" s="26"/>
      <c r="I9" s="23">
        <f t="shared" si="1"/>
        <v>130</v>
      </c>
      <c r="J9" s="26">
        <f t="shared" si="5"/>
        <v>177</v>
      </c>
      <c r="K9" s="26">
        <v>100</v>
      </c>
      <c r="L9" s="40">
        <v>77</v>
      </c>
      <c r="M9" s="21">
        <v>47</v>
      </c>
      <c r="N9" s="21"/>
      <c r="O9" s="47">
        <f t="shared" si="3"/>
        <v>0.52941176470588236</v>
      </c>
      <c r="P9" s="26"/>
    </row>
    <row r="10" spans="1:23" ht="13.5" customHeight="1">
      <c r="A10" s="24">
        <v>4</v>
      </c>
      <c r="B10" s="25" t="s">
        <v>244</v>
      </c>
      <c r="C10" s="22">
        <f t="shared" si="0"/>
        <v>101</v>
      </c>
      <c r="D10" s="26">
        <f t="shared" si="4"/>
        <v>116</v>
      </c>
      <c r="E10" s="26">
        <v>55</v>
      </c>
      <c r="F10" s="26">
        <v>61</v>
      </c>
      <c r="G10" s="26">
        <v>15</v>
      </c>
      <c r="H10" s="26"/>
      <c r="I10" s="23">
        <f t="shared" si="1"/>
        <v>94</v>
      </c>
      <c r="J10" s="26">
        <f t="shared" si="5"/>
        <v>108</v>
      </c>
      <c r="K10" s="26">
        <v>45</v>
      </c>
      <c r="L10" s="40">
        <v>63</v>
      </c>
      <c r="M10" s="21">
        <v>14</v>
      </c>
      <c r="N10" s="21"/>
      <c r="O10" s="47">
        <f t="shared" si="3"/>
        <v>-6.9306930693069313E-2</v>
      </c>
      <c r="P10" s="26"/>
    </row>
    <row r="11" spans="1:23" ht="13.5" customHeight="1">
      <c r="A11" s="24">
        <v>5</v>
      </c>
      <c r="B11" s="25" t="s">
        <v>245</v>
      </c>
      <c r="C11" s="22">
        <f t="shared" si="0"/>
        <v>131</v>
      </c>
      <c r="D11" s="26">
        <f t="shared" si="4"/>
        <v>178</v>
      </c>
      <c r="E11" s="26">
        <v>91</v>
      </c>
      <c r="F11" s="26">
        <v>87</v>
      </c>
      <c r="G11" s="26">
        <v>47</v>
      </c>
      <c r="H11" s="26"/>
      <c r="I11" s="23">
        <f t="shared" si="1"/>
        <v>212</v>
      </c>
      <c r="J11" s="26">
        <f t="shared" si="5"/>
        <v>254</v>
      </c>
      <c r="K11" s="26">
        <v>161</v>
      </c>
      <c r="L11" s="40">
        <v>93</v>
      </c>
      <c r="M11" s="21">
        <v>42</v>
      </c>
      <c r="N11" s="21"/>
      <c r="O11" s="47">
        <f t="shared" si="3"/>
        <v>0.61832061068702293</v>
      </c>
      <c r="P11" s="26"/>
    </row>
    <row r="12" spans="1:23" ht="13.5" customHeight="1">
      <c r="A12" s="24">
        <v>6</v>
      </c>
      <c r="B12" s="25" t="s">
        <v>246</v>
      </c>
      <c r="C12" s="22">
        <f t="shared" si="0"/>
        <v>283</v>
      </c>
      <c r="D12" s="26">
        <f t="shared" si="4"/>
        <v>420</v>
      </c>
      <c r="E12" s="26">
        <v>270</v>
      </c>
      <c r="F12" s="26">
        <v>150</v>
      </c>
      <c r="G12" s="26">
        <v>137</v>
      </c>
      <c r="H12" s="26"/>
      <c r="I12" s="23">
        <f t="shared" si="1"/>
        <v>300</v>
      </c>
      <c r="J12" s="26">
        <f t="shared" si="5"/>
        <v>432</v>
      </c>
      <c r="K12" s="26">
        <v>354</v>
      </c>
      <c r="L12" s="40">
        <v>78</v>
      </c>
      <c r="M12" s="21">
        <v>132</v>
      </c>
      <c r="N12" s="21"/>
      <c r="O12" s="47">
        <f t="shared" si="3"/>
        <v>6.0070671378091869E-2</v>
      </c>
      <c r="P12" s="26"/>
    </row>
    <row r="13" spans="1:23" ht="13.5" customHeight="1">
      <c r="A13" s="24">
        <v>7</v>
      </c>
      <c r="B13" s="25" t="s">
        <v>247</v>
      </c>
      <c r="C13" s="22">
        <f t="shared" si="0"/>
        <v>964</v>
      </c>
      <c r="D13" s="26">
        <f t="shared" si="4"/>
        <v>1088</v>
      </c>
      <c r="E13" s="26">
        <v>492</v>
      </c>
      <c r="F13" s="26">
        <v>596</v>
      </c>
      <c r="G13" s="26">
        <v>124</v>
      </c>
      <c r="H13" s="26"/>
      <c r="I13" s="23">
        <f t="shared" si="1"/>
        <v>702</v>
      </c>
      <c r="J13" s="26">
        <f t="shared" si="5"/>
        <v>815</v>
      </c>
      <c r="K13" s="26">
        <v>670</v>
      </c>
      <c r="L13" s="40">
        <v>145</v>
      </c>
      <c r="M13" s="21">
        <v>113</v>
      </c>
      <c r="N13" s="21"/>
      <c r="O13" s="47">
        <f t="shared" si="3"/>
        <v>-0.27178423236514521</v>
      </c>
      <c r="P13" s="26"/>
    </row>
    <row r="14" spans="1:23" ht="13.5" customHeight="1">
      <c r="A14" s="24">
        <v>8</v>
      </c>
      <c r="B14" s="25" t="s">
        <v>248</v>
      </c>
      <c r="C14" s="22">
        <f t="shared" si="0"/>
        <v>713</v>
      </c>
      <c r="D14" s="26">
        <f t="shared" si="4"/>
        <v>930</v>
      </c>
      <c r="E14" s="26">
        <v>489</v>
      </c>
      <c r="F14" s="26">
        <v>441</v>
      </c>
      <c r="G14" s="26">
        <v>217</v>
      </c>
      <c r="H14" s="26"/>
      <c r="I14" s="23">
        <f t="shared" si="1"/>
        <v>1500</v>
      </c>
      <c r="J14" s="26">
        <f t="shared" si="5"/>
        <v>1717</v>
      </c>
      <c r="K14" s="26">
        <v>1377</v>
      </c>
      <c r="L14" s="40">
        <v>340</v>
      </c>
      <c r="M14" s="21">
        <v>217</v>
      </c>
      <c r="N14" s="21"/>
      <c r="O14" s="47">
        <f t="shared" si="3"/>
        <v>1.1037868162692848</v>
      </c>
      <c r="P14" s="26"/>
    </row>
    <row r="15" spans="1:23" s="11" customFormat="1" ht="13.5" customHeight="1">
      <c r="A15" s="24">
        <v>9</v>
      </c>
      <c r="B15" s="27" t="s">
        <v>249</v>
      </c>
      <c r="C15" s="22">
        <f t="shared" si="0"/>
        <v>1728</v>
      </c>
      <c r="D15" s="26">
        <f t="shared" si="4"/>
        <v>2271</v>
      </c>
      <c r="E15" s="38">
        <v>1560</v>
      </c>
      <c r="F15" s="38">
        <v>711</v>
      </c>
      <c r="G15" s="38">
        <v>285</v>
      </c>
      <c r="H15" s="38">
        <v>258</v>
      </c>
      <c r="I15" s="23">
        <f t="shared" si="1"/>
        <v>2111</v>
      </c>
      <c r="J15" s="26">
        <f t="shared" si="5"/>
        <v>2644</v>
      </c>
      <c r="K15" s="38">
        <v>2507</v>
      </c>
      <c r="L15" s="40">
        <v>137</v>
      </c>
      <c r="M15" s="21">
        <v>275</v>
      </c>
      <c r="N15" s="21">
        <v>258</v>
      </c>
      <c r="O15" s="47">
        <f t="shared" si="3"/>
        <v>0.22164351851851852</v>
      </c>
      <c r="P15" s="38"/>
    </row>
    <row r="16" spans="1:23" ht="13.5" customHeight="1">
      <c r="A16" s="24">
        <v>10</v>
      </c>
      <c r="B16" s="25" t="s">
        <v>250</v>
      </c>
      <c r="C16" s="22">
        <f t="shared" si="0"/>
        <v>532</v>
      </c>
      <c r="D16" s="26">
        <f t="shared" si="4"/>
        <v>657</v>
      </c>
      <c r="E16" s="26">
        <v>339</v>
      </c>
      <c r="F16" s="26">
        <v>318</v>
      </c>
      <c r="G16" s="26">
        <v>125</v>
      </c>
      <c r="H16" s="26"/>
      <c r="I16" s="23">
        <f t="shared" si="1"/>
        <v>1024</v>
      </c>
      <c r="J16" s="26">
        <f t="shared" si="5"/>
        <v>1157</v>
      </c>
      <c r="K16" s="26">
        <v>419</v>
      </c>
      <c r="L16" s="40">
        <v>738</v>
      </c>
      <c r="M16" s="21">
        <v>133</v>
      </c>
      <c r="N16" s="21"/>
      <c r="O16" s="47">
        <f t="shared" si="3"/>
        <v>0.92481203007518797</v>
      </c>
      <c r="P16" s="26"/>
    </row>
    <row r="17" spans="1:19" ht="14.25" customHeight="1">
      <c r="A17" s="24">
        <v>11</v>
      </c>
      <c r="B17" s="25" t="s">
        <v>251</v>
      </c>
      <c r="C17" s="22">
        <f t="shared" si="0"/>
        <v>987</v>
      </c>
      <c r="D17" s="26">
        <f t="shared" si="4"/>
        <v>1036</v>
      </c>
      <c r="E17" s="26">
        <v>347</v>
      </c>
      <c r="F17" s="26">
        <v>689</v>
      </c>
      <c r="G17" s="26">
        <v>49</v>
      </c>
      <c r="H17" s="26"/>
      <c r="I17" s="23">
        <f t="shared" si="1"/>
        <v>435</v>
      </c>
      <c r="J17" s="26">
        <f t="shared" si="5"/>
        <v>487</v>
      </c>
      <c r="K17" s="26">
        <v>278</v>
      </c>
      <c r="L17" s="40">
        <v>209</v>
      </c>
      <c r="M17" s="21">
        <v>52</v>
      </c>
      <c r="N17" s="21"/>
      <c r="O17" s="47">
        <f t="shared" si="3"/>
        <v>-0.55927051671732519</v>
      </c>
      <c r="P17" s="26"/>
    </row>
    <row r="18" spans="1:19" ht="12" customHeight="1">
      <c r="A18" s="24">
        <v>12</v>
      </c>
      <c r="B18" s="25" t="s">
        <v>252</v>
      </c>
      <c r="C18" s="22">
        <f t="shared" si="0"/>
        <v>1474</v>
      </c>
      <c r="D18" s="26">
        <f t="shared" si="4"/>
        <v>1980</v>
      </c>
      <c r="E18" s="26">
        <v>1174</v>
      </c>
      <c r="F18" s="26">
        <v>806</v>
      </c>
      <c r="G18" s="26">
        <v>506</v>
      </c>
      <c r="H18" s="26"/>
      <c r="I18" s="23">
        <f t="shared" si="1"/>
        <v>1340</v>
      </c>
      <c r="J18" s="26">
        <f t="shared" si="5"/>
        <v>1738</v>
      </c>
      <c r="K18" s="26">
        <v>1283</v>
      </c>
      <c r="L18" s="40">
        <v>455</v>
      </c>
      <c r="M18" s="21">
        <v>398</v>
      </c>
      <c r="N18" s="21"/>
      <c r="O18" s="47">
        <f t="shared" si="3"/>
        <v>-9.0909090909090912E-2</v>
      </c>
      <c r="P18" s="26"/>
      <c r="Q18" s="15" t="s">
        <v>253</v>
      </c>
    </row>
    <row r="19" spans="1:19" ht="12" customHeight="1">
      <c r="A19" s="24">
        <v>13</v>
      </c>
      <c r="B19" s="25" t="s">
        <v>254</v>
      </c>
      <c r="C19" s="22">
        <f t="shared" si="0"/>
        <v>743</v>
      </c>
      <c r="D19" s="26">
        <f t="shared" si="4"/>
        <v>813</v>
      </c>
      <c r="E19" s="26">
        <v>189</v>
      </c>
      <c r="F19" s="26">
        <v>624</v>
      </c>
      <c r="G19" s="26">
        <v>70</v>
      </c>
      <c r="H19" s="26"/>
      <c r="I19" s="23">
        <f t="shared" si="1"/>
        <v>923</v>
      </c>
      <c r="J19" s="26">
        <f t="shared" si="5"/>
        <v>980</v>
      </c>
      <c r="K19" s="26">
        <v>669</v>
      </c>
      <c r="L19" s="40">
        <v>311</v>
      </c>
      <c r="M19" s="21">
        <v>57</v>
      </c>
      <c r="N19" s="21"/>
      <c r="O19" s="47">
        <f t="shared" si="3"/>
        <v>0.24226110363391656</v>
      </c>
      <c r="P19" s="26"/>
    </row>
    <row r="20" spans="1:19" ht="12" customHeight="1">
      <c r="A20" s="24">
        <v>14</v>
      </c>
      <c r="B20" s="25" t="s">
        <v>255</v>
      </c>
      <c r="C20" s="22">
        <f t="shared" si="0"/>
        <v>421</v>
      </c>
      <c r="D20" s="26">
        <f t="shared" si="4"/>
        <v>555</v>
      </c>
      <c r="E20" s="26">
        <v>295</v>
      </c>
      <c r="F20" s="26">
        <v>260</v>
      </c>
      <c r="G20" s="26">
        <v>134</v>
      </c>
      <c r="H20" s="26"/>
      <c r="I20" s="23">
        <f t="shared" si="1"/>
        <v>449</v>
      </c>
      <c r="J20" s="26">
        <f t="shared" si="5"/>
        <v>561</v>
      </c>
      <c r="K20" s="26">
        <v>341</v>
      </c>
      <c r="L20" s="40">
        <v>220</v>
      </c>
      <c r="M20" s="21">
        <v>112</v>
      </c>
      <c r="N20" s="21"/>
      <c r="O20" s="47">
        <f t="shared" si="3"/>
        <v>6.6508313539192399E-2</v>
      </c>
      <c r="P20" s="26"/>
    </row>
    <row r="21" spans="1:19" s="11" customFormat="1" ht="12" customHeight="1">
      <c r="A21" s="24">
        <v>15</v>
      </c>
      <c r="B21" s="27" t="s">
        <v>256</v>
      </c>
      <c r="C21" s="22">
        <f t="shared" si="0"/>
        <v>2227</v>
      </c>
      <c r="D21" s="26">
        <f t="shared" si="4"/>
        <v>2558</v>
      </c>
      <c r="E21" s="38">
        <v>1145</v>
      </c>
      <c r="F21" s="38">
        <v>1413</v>
      </c>
      <c r="G21" s="38">
        <v>269</v>
      </c>
      <c r="H21" s="38">
        <v>62</v>
      </c>
      <c r="I21" s="23">
        <f t="shared" si="1"/>
        <v>2051</v>
      </c>
      <c r="J21" s="26">
        <f t="shared" si="5"/>
        <v>2306</v>
      </c>
      <c r="K21" s="38">
        <v>1711</v>
      </c>
      <c r="L21" s="40">
        <v>595</v>
      </c>
      <c r="M21" s="21">
        <v>193</v>
      </c>
      <c r="N21" s="21">
        <v>62</v>
      </c>
      <c r="O21" s="47">
        <f t="shared" si="3"/>
        <v>-7.9030085316569382E-2</v>
      </c>
      <c r="P21" s="38"/>
    </row>
    <row r="22" spans="1:19" s="11" customFormat="1" ht="12" customHeight="1">
      <c r="A22" s="24">
        <v>16</v>
      </c>
      <c r="B22" s="27" t="s">
        <v>257</v>
      </c>
      <c r="C22" s="22">
        <f t="shared" si="0"/>
        <v>642</v>
      </c>
      <c r="D22" s="26">
        <f t="shared" si="4"/>
        <v>841</v>
      </c>
      <c r="E22" s="38">
        <v>571</v>
      </c>
      <c r="F22" s="38">
        <v>270</v>
      </c>
      <c r="G22" s="38">
        <v>199</v>
      </c>
      <c r="H22" s="38"/>
      <c r="I22" s="23">
        <f t="shared" si="1"/>
        <v>1061</v>
      </c>
      <c r="J22" s="26">
        <f t="shared" si="5"/>
        <v>1248</v>
      </c>
      <c r="K22" s="38">
        <v>1060</v>
      </c>
      <c r="L22" s="40">
        <v>188</v>
      </c>
      <c r="M22" s="21">
        <v>187</v>
      </c>
      <c r="N22" s="21"/>
      <c r="O22" s="47">
        <f t="shared" si="3"/>
        <v>0.65264797507788164</v>
      </c>
      <c r="P22" s="38"/>
    </row>
    <row r="23" spans="1:19" s="11" customFormat="1" ht="12" customHeight="1">
      <c r="A23" s="24">
        <v>17</v>
      </c>
      <c r="B23" s="27" t="s">
        <v>258</v>
      </c>
      <c r="C23" s="22">
        <f t="shared" si="0"/>
        <v>398</v>
      </c>
      <c r="D23" s="26">
        <f t="shared" si="4"/>
        <v>466</v>
      </c>
      <c r="E23" s="38">
        <v>158</v>
      </c>
      <c r="F23" s="38">
        <v>308</v>
      </c>
      <c r="G23" s="38">
        <v>68</v>
      </c>
      <c r="H23" s="38">
        <v>0</v>
      </c>
      <c r="I23" s="23">
        <f t="shared" si="1"/>
        <v>396</v>
      </c>
      <c r="J23" s="26">
        <f t="shared" si="5"/>
        <v>517</v>
      </c>
      <c r="K23" s="38">
        <v>259</v>
      </c>
      <c r="L23" s="40">
        <v>258</v>
      </c>
      <c r="M23" s="21">
        <v>121</v>
      </c>
      <c r="N23" s="21"/>
      <c r="O23" s="47">
        <f t="shared" si="3"/>
        <v>-5.0251256281407036E-3</v>
      </c>
      <c r="P23" s="38"/>
    </row>
    <row r="24" spans="1:19" ht="12" customHeight="1">
      <c r="A24" s="24">
        <v>18</v>
      </c>
      <c r="B24" s="25" t="s">
        <v>259</v>
      </c>
      <c r="C24" s="22">
        <f t="shared" si="0"/>
        <v>794</v>
      </c>
      <c r="D24" s="26">
        <f t="shared" si="4"/>
        <v>944</v>
      </c>
      <c r="E24" s="26">
        <v>250</v>
      </c>
      <c r="F24" s="26">
        <v>694</v>
      </c>
      <c r="G24" s="26">
        <v>150</v>
      </c>
      <c r="H24" s="26"/>
      <c r="I24" s="23">
        <f t="shared" si="1"/>
        <v>443</v>
      </c>
      <c r="J24" s="26">
        <f t="shared" si="5"/>
        <v>529</v>
      </c>
      <c r="K24" s="26">
        <v>447</v>
      </c>
      <c r="L24" s="40">
        <v>82</v>
      </c>
      <c r="M24" s="21">
        <v>86</v>
      </c>
      <c r="N24" s="21"/>
      <c r="O24" s="47">
        <f t="shared" si="3"/>
        <v>-0.44206549118387911</v>
      </c>
      <c r="P24" s="26"/>
    </row>
    <row r="25" spans="1:19" ht="12" customHeight="1">
      <c r="A25" s="24">
        <v>19</v>
      </c>
      <c r="B25" s="25" t="s">
        <v>260</v>
      </c>
      <c r="C25" s="22">
        <f t="shared" si="0"/>
        <v>913</v>
      </c>
      <c r="D25" s="26">
        <f t="shared" si="4"/>
        <v>1024</v>
      </c>
      <c r="E25" s="26">
        <v>547</v>
      </c>
      <c r="F25" s="26">
        <v>477</v>
      </c>
      <c r="G25" s="26">
        <v>111</v>
      </c>
      <c r="H25" s="26"/>
      <c r="I25" s="23">
        <f t="shared" si="1"/>
        <v>1148</v>
      </c>
      <c r="J25" s="26">
        <f t="shared" si="5"/>
        <v>1287</v>
      </c>
      <c r="K25" s="26">
        <v>1174</v>
      </c>
      <c r="L25" s="40">
        <v>113</v>
      </c>
      <c r="M25" s="21">
        <v>139</v>
      </c>
      <c r="N25" s="21"/>
      <c r="O25" s="47">
        <f t="shared" si="3"/>
        <v>0.25739320920043812</v>
      </c>
      <c r="P25" s="26"/>
    </row>
    <row r="26" spans="1:19" ht="12" customHeight="1">
      <c r="A26" s="24">
        <v>20</v>
      </c>
      <c r="B26" s="25" t="s">
        <v>261</v>
      </c>
      <c r="C26" s="22">
        <f t="shared" si="0"/>
        <v>255</v>
      </c>
      <c r="D26" s="26">
        <f t="shared" si="4"/>
        <v>294</v>
      </c>
      <c r="E26" s="26">
        <v>218</v>
      </c>
      <c r="F26" s="26">
        <v>76</v>
      </c>
      <c r="G26" s="26">
        <v>39</v>
      </c>
      <c r="H26" s="26"/>
      <c r="I26" s="23">
        <f t="shared" si="1"/>
        <v>752</v>
      </c>
      <c r="J26" s="26">
        <f t="shared" si="5"/>
        <v>767</v>
      </c>
      <c r="K26" s="26">
        <v>290</v>
      </c>
      <c r="L26" s="40">
        <v>477</v>
      </c>
      <c r="M26" s="21">
        <v>15</v>
      </c>
      <c r="N26" s="21"/>
      <c r="O26" s="47">
        <f t="shared" si="3"/>
        <v>1.9490196078431372</v>
      </c>
      <c r="P26" s="26"/>
    </row>
    <row r="27" spans="1:19" ht="12" customHeight="1">
      <c r="A27" s="24">
        <v>21</v>
      </c>
      <c r="B27" s="25" t="s">
        <v>262</v>
      </c>
      <c r="C27" s="22">
        <f t="shared" si="0"/>
        <v>605</v>
      </c>
      <c r="D27" s="26">
        <f t="shared" si="4"/>
        <v>692</v>
      </c>
      <c r="E27" s="38">
        <v>215</v>
      </c>
      <c r="F27" s="38">
        <v>477</v>
      </c>
      <c r="G27" s="38">
        <v>87</v>
      </c>
      <c r="H27" s="38"/>
      <c r="I27" s="23">
        <f t="shared" si="1"/>
        <v>209</v>
      </c>
      <c r="J27" s="26">
        <f t="shared" si="5"/>
        <v>304</v>
      </c>
      <c r="K27" s="38">
        <v>281</v>
      </c>
      <c r="L27" s="40">
        <v>23</v>
      </c>
      <c r="M27" s="21">
        <v>95</v>
      </c>
      <c r="N27" s="21"/>
      <c r="O27" s="47">
        <f t="shared" si="3"/>
        <v>-0.65454545454545454</v>
      </c>
      <c r="P27" s="26"/>
    </row>
    <row r="28" spans="1:19" ht="12" customHeight="1">
      <c r="A28" s="24">
        <v>22</v>
      </c>
      <c r="B28" s="27" t="s">
        <v>263</v>
      </c>
      <c r="C28" s="22">
        <f t="shared" si="0"/>
        <v>2072</v>
      </c>
      <c r="D28" s="26">
        <f t="shared" si="4"/>
        <v>2842</v>
      </c>
      <c r="E28" s="38">
        <v>1619</v>
      </c>
      <c r="F28" s="38">
        <v>1223</v>
      </c>
      <c r="G28" s="38">
        <v>424</v>
      </c>
      <c r="H28" s="38">
        <v>346</v>
      </c>
      <c r="I28" s="23">
        <f t="shared" si="1"/>
        <v>1768</v>
      </c>
      <c r="J28" s="26">
        <f t="shared" si="5"/>
        <v>2564</v>
      </c>
      <c r="K28" s="38">
        <v>2384</v>
      </c>
      <c r="L28" s="40">
        <v>180</v>
      </c>
      <c r="M28" s="21">
        <v>450</v>
      </c>
      <c r="N28" s="21">
        <v>346</v>
      </c>
      <c r="O28" s="47">
        <f t="shared" si="3"/>
        <v>-0.14671814671814673</v>
      </c>
      <c r="P28" s="48"/>
      <c r="Q28" s="11"/>
    </row>
    <row r="29" spans="1:19" ht="12" customHeight="1">
      <c r="A29" s="24">
        <v>23</v>
      </c>
      <c r="B29" s="27" t="s">
        <v>264</v>
      </c>
      <c r="C29" s="22">
        <f t="shared" si="0"/>
        <v>1595</v>
      </c>
      <c r="D29" s="26">
        <f t="shared" si="4"/>
        <v>1835</v>
      </c>
      <c r="E29" s="38">
        <v>605</v>
      </c>
      <c r="F29" s="38">
        <v>1230</v>
      </c>
      <c r="G29" s="38">
        <v>240</v>
      </c>
      <c r="H29" s="38"/>
      <c r="I29" s="23">
        <f t="shared" si="1"/>
        <v>1825</v>
      </c>
      <c r="J29" s="26">
        <f t="shared" si="5"/>
        <v>2047</v>
      </c>
      <c r="K29" s="38">
        <v>1339</v>
      </c>
      <c r="L29" s="40">
        <v>708</v>
      </c>
      <c r="M29" s="21">
        <v>222</v>
      </c>
      <c r="N29" s="21"/>
      <c r="O29" s="47">
        <f t="shared" si="3"/>
        <v>0.14420062695924765</v>
      </c>
      <c r="P29" s="26"/>
      <c r="Q29" s="11"/>
    </row>
    <row r="30" spans="1:19" s="12" customFormat="1" ht="12" customHeight="1">
      <c r="A30" s="28">
        <v>24</v>
      </c>
      <c r="B30" s="29" t="s">
        <v>265</v>
      </c>
      <c r="C30" s="30">
        <f t="shared" si="0"/>
        <v>4524</v>
      </c>
      <c r="D30" s="31">
        <f t="shared" si="4"/>
        <v>5803</v>
      </c>
      <c r="E30" s="31">
        <v>4080</v>
      </c>
      <c r="F30" s="31">
        <v>1723</v>
      </c>
      <c r="G30" s="31">
        <v>863</v>
      </c>
      <c r="H30" s="31">
        <v>416</v>
      </c>
      <c r="I30" s="42">
        <f t="shared" si="1"/>
        <v>4581</v>
      </c>
      <c r="J30" s="43">
        <f t="shared" si="5"/>
        <v>6117</v>
      </c>
      <c r="K30" s="31">
        <v>5902</v>
      </c>
      <c r="L30" s="44">
        <v>215</v>
      </c>
      <c r="M30" s="49">
        <v>1120</v>
      </c>
      <c r="N30" s="49">
        <v>416</v>
      </c>
      <c r="O30" s="50">
        <f t="shared" si="3"/>
        <v>1.2599469496021221E-2</v>
      </c>
      <c r="P30" s="31"/>
      <c r="R30" s="12">
        <f>C30</f>
        <v>4524</v>
      </c>
      <c r="S30" s="12">
        <f>I30</f>
        <v>4581</v>
      </c>
    </row>
    <row r="31" spans="1:19" ht="12" customHeight="1">
      <c r="A31" s="24">
        <v>25</v>
      </c>
      <c r="B31" s="27" t="s">
        <v>266</v>
      </c>
      <c r="C31" s="22">
        <f t="shared" si="0"/>
        <v>1411</v>
      </c>
      <c r="D31" s="26">
        <f t="shared" si="4"/>
        <v>2456</v>
      </c>
      <c r="E31" s="38">
        <v>1353</v>
      </c>
      <c r="F31" s="38">
        <v>1103</v>
      </c>
      <c r="G31" s="38">
        <v>403</v>
      </c>
      <c r="H31" s="38">
        <v>642</v>
      </c>
      <c r="I31" s="23">
        <f t="shared" si="1"/>
        <v>1654</v>
      </c>
      <c r="J31" s="26">
        <f t="shared" si="5"/>
        <v>2707</v>
      </c>
      <c r="K31" s="38">
        <v>2390</v>
      </c>
      <c r="L31" s="40">
        <v>317</v>
      </c>
      <c r="M31" s="21">
        <v>411</v>
      </c>
      <c r="N31" s="21">
        <v>642</v>
      </c>
      <c r="O31" s="47">
        <f t="shared" si="3"/>
        <v>0.17221828490432317</v>
      </c>
      <c r="P31" s="48"/>
      <c r="Q31" s="54"/>
      <c r="R31" s="55"/>
    </row>
    <row r="32" spans="1:19" ht="12" customHeight="1">
      <c r="A32" s="24">
        <v>26</v>
      </c>
      <c r="B32" s="27" t="s">
        <v>267</v>
      </c>
      <c r="C32" s="22">
        <f t="shared" si="0"/>
        <v>917</v>
      </c>
      <c r="D32" s="26">
        <f t="shared" si="4"/>
        <v>1072</v>
      </c>
      <c r="E32" s="38">
        <v>396</v>
      </c>
      <c r="F32" s="38">
        <v>676</v>
      </c>
      <c r="G32" s="38">
        <v>155</v>
      </c>
      <c r="H32" s="38"/>
      <c r="I32" s="23">
        <f t="shared" si="1"/>
        <v>1590</v>
      </c>
      <c r="J32" s="26">
        <f t="shared" si="5"/>
        <v>1733</v>
      </c>
      <c r="K32" s="38">
        <v>1362</v>
      </c>
      <c r="L32" s="40">
        <v>371</v>
      </c>
      <c r="M32" s="21">
        <v>143</v>
      </c>
      <c r="N32" s="21"/>
      <c r="O32" s="47">
        <f t="shared" si="3"/>
        <v>0.73391494002181024</v>
      </c>
      <c r="P32" s="26"/>
      <c r="Q32" s="11"/>
    </row>
    <row r="33" spans="1:19" s="11" customFormat="1" ht="12" customHeight="1">
      <c r="A33" s="24">
        <v>27</v>
      </c>
      <c r="B33" s="27" t="s">
        <v>268</v>
      </c>
      <c r="C33" s="22">
        <f t="shared" si="0"/>
        <v>1650</v>
      </c>
      <c r="D33" s="26">
        <f t="shared" si="4"/>
        <v>2097</v>
      </c>
      <c r="E33" s="38">
        <v>847</v>
      </c>
      <c r="F33" s="38">
        <v>1250</v>
      </c>
      <c r="G33" s="38">
        <v>192</v>
      </c>
      <c r="H33" s="38">
        <v>255</v>
      </c>
      <c r="I33" s="23">
        <f t="shared" si="1"/>
        <v>2021</v>
      </c>
      <c r="J33" s="26">
        <f t="shared" si="5"/>
        <v>2435</v>
      </c>
      <c r="K33" s="38">
        <v>1860</v>
      </c>
      <c r="L33" s="40">
        <v>575</v>
      </c>
      <c r="M33" s="21">
        <v>159</v>
      </c>
      <c r="N33" s="21">
        <v>255</v>
      </c>
      <c r="O33" s="47">
        <f t="shared" si="3"/>
        <v>0.22484848484848485</v>
      </c>
      <c r="P33" s="38"/>
    </row>
    <row r="34" spans="1:19" s="13" customFormat="1" ht="12" customHeight="1">
      <c r="A34" s="24">
        <v>28</v>
      </c>
      <c r="B34" s="25" t="s">
        <v>269</v>
      </c>
      <c r="C34" s="22">
        <f t="shared" si="0"/>
        <v>3845</v>
      </c>
      <c r="D34" s="26">
        <f t="shared" si="4"/>
        <v>4976</v>
      </c>
      <c r="E34" s="26">
        <v>3477</v>
      </c>
      <c r="F34" s="26">
        <v>1499</v>
      </c>
      <c r="G34" s="26">
        <v>705</v>
      </c>
      <c r="H34" s="26">
        <v>426</v>
      </c>
      <c r="I34" s="23">
        <f t="shared" si="1"/>
        <v>3799</v>
      </c>
      <c r="J34" s="26">
        <f t="shared" si="5"/>
        <v>4874</v>
      </c>
      <c r="K34" s="26">
        <v>4237</v>
      </c>
      <c r="L34" s="40">
        <v>637</v>
      </c>
      <c r="M34" s="21">
        <v>649</v>
      </c>
      <c r="N34" s="21">
        <v>426</v>
      </c>
      <c r="O34" s="47">
        <f t="shared" si="3"/>
        <v>-1.1963589076723017E-2</v>
      </c>
      <c r="P34" s="26"/>
    </row>
    <row r="35" spans="1:19" s="13" customFormat="1" ht="12" customHeight="1">
      <c r="A35" s="24">
        <v>29</v>
      </c>
      <c r="B35" s="25" t="s">
        <v>270</v>
      </c>
      <c r="C35" s="22">
        <f t="shared" si="0"/>
        <v>1778</v>
      </c>
      <c r="D35" s="26">
        <f t="shared" si="4"/>
        <v>3040</v>
      </c>
      <c r="E35" s="26">
        <v>1795</v>
      </c>
      <c r="F35" s="26">
        <v>1245</v>
      </c>
      <c r="G35" s="26">
        <v>460</v>
      </c>
      <c r="H35" s="26">
        <v>802</v>
      </c>
      <c r="I35" s="23">
        <f t="shared" si="1"/>
        <v>2265</v>
      </c>
      <c r="J35" s="26">
        <f t="shared" si="5"/>
        <v>3660</v>
      </c>
      <c r="K35" s="26">
        <v>3040</v>
      </c>
      <c r="L35" s="40">
        <v>620</v>
      </c>
      <c r="M35" s="21">
        <v>593</v>
      </c>
      <c r="N35" s="21">
        <v>802</v>
      </c>
      <c r="O35" s="47">
        <f t="shared" si="3"/>
        <v>0.27390326209223848</v>
      </c>
      <c r="P35" s="26"/>
    </row>
    <row r="36" spans="1:19" s="14" customFormat="1" ht="12" customHeight="1">
      <c r="A36" s="32">
        <v>30</v>
      </c>
      <c r="B36" s="33" t="s">
        <v>271</v>
      </c>
      <c r="C36" s="34">
        <f t="shared" si="0"/>
        <v>2944</v>
      </c>
      <c r="D36" s="35">
        <f t="shared" si="4"/>
        <v>4069</v>
      </c>
      <c r="E36" s="35">
        <v>3259</v>
      </c>
      <c r="F36" s="35">
        <v>810</v>
      </c>
      <c r="G36" s="35">
        <v>850</v>
      </c>
      <c r="H36" s="35">
        <v>275</v>
      </c>
      <c r="I36" s="45">
        <f t="shared" si="1"/>
        <v>3441</v>
      </c>
      <c r="J36" s="35">
        <f t="shared" si="5"/>
        <v>4597</v>
      </c>
      <c r="K36" s="35">
        <v>4269</v>
      </c>
      <c r="L36" s="46">
        <v>328</v>
      </c>
      <c r="M36" s="46">
        <v>881</v>
      </c>
      <c r="N36" s="46">
        <v>275</v>
      </c>
      <c r="O36" s="51">
        <f t="shared" si="3"/>
        <v>0.1688179347826087</v>
      </c>
      <c r="P36" s="35"/>
    </row>
    <row r="37" spans="1:19" s="13" customFormat="1" ht="12" customHeight="1">
      <c r="A37" s="24">
        <v>31</v>
      </c>
      <c r="B37" s="25" t="s">
        <v>272</v>
      </c>
      <c r="C37" s="22">
        <f t="shared" si="0"/>
        <v>2819</v>
      </c>
      <c r="D37" s="26">
        <f t="shared" si="4"/>
        <v>3724</v>
      </c>
      <c r="E37" s="26">
        <v>2521</v>
      </c>
      <c r="F37" s="26">
        <v>1203</v>
      </c>
      <c r="G37" s="26">
        <v>610</v>
      </c>
      <c r="H37" s="26">
        <v>295</v>
      </c>
      <c r="I37" s="23">
        <f t="shared" si="1"/>
        <v>2866</v>
      </c>
      <c r="J37" s="26">
        <f t="shared" si="5"/>
        <v>3762</v>
      </c>
      <c r="K37" s="26">
        <v>3332</v>
      </c>
      <c r="L37" s="40">
        <v>430</v>
      </c>
      <c r="M37" s="21">
        <v>601</v>
      </c>
      <c r="N37" s="21">
        <v>295</v>
      </c>
      <c r="O37" s="47">
        <f t="shared" si="3"/>
        <v>1.6672578928698119E-2</v>
      </c>
      <c r="P37" s="26"/>
    </row>
    <row r="38" spans="1:19" s="12" customFormat="1" ht="12" customHeight="1">
      <c r="A38" s="28">
        <v>32</v>
      </c>
      <c r="B38" s="29" t="s">
        <v>273</v>
      </c>
      <c r="C38" s="30">
        <f t="shared" si="0"/>
        <v>3940</v>
      </c>
      <c r="D38" s="31">
        <f t="shared" si="4"/>
        <v>5860</v>
      </c>
      <c r="E38" s="31">
        <v>4222</v>
      </c>
      <c r="F38" s="31">
        <v>1638</v>
      </c>
      <c r="G38" s="31">
        <v>1096</v>
      </c>
      <c r="H38" s="31">
        <v>824</v>
      </c>
      <c r="I38" s="42">
        <f t="shared" si="1"/>
        <v>4514</v>
      </c>
      <c r="J38" s="43">
        <f t="shared" si="5"/>
        <v>6342</v>
      </c>
      <c r="K38" s="31">
        <v>5963</v>
      </c>
      <c r="L38" s="44">
        <v>379</v>
      </c>
      <c r="M38" s="49">
        <v>1004</v>
      </c>
      <c r="N38" s="49">
        <v>824</v>
      </c>
      <c r="O38" s="50">
        <f t="shared" si="3"/>
        <v>0.14568527918781726</v>
      </c>
      <c r="P38" s="31"/>
      <c r="R38" s="12">
        <f t="shared" ref="R38:R43" si="6">C38</f>
        <v>3940</v>
      </c>
      <c r="S38" s="12">
        <f t="shared" ref="S38:S43" si="7">I38</f>
        <v>4514</v>
      </c>
    </row>
    <row r="39" spans="1:19" ht="12" customHeight="1">
      <c r="A39" s="24">
        <v>33</v>
      </c>
      <c r="B39" s="27" t="s">
        <v>274</v>
      </c>
      <c r="C39" s="22">
        <f t="shared" si="0"/>
        <v>2087</v>
      </c>
      <c r="D39" s="26">
        <f t="shared" si="4"/>
        <v>3012</v>
      </c>
      <c r="E39" s="38">
        <v>1594</v>
      </c>
      <c r="F39" s="38">
        <v>1418</v>
      </c>
      <c r="G39" s="38">
        <v>294</v>
      </c>
      <c r="H39" s="38">
        <v>631</v>
      </c>
      <c r="I39" s="23">
        <f t="shared" si="1"/>
        <v>2788</v>
      </c>
      <c r="J39" s="26">
        <f t="shared" si="5"/>
        <v>3744</v>
      </c>
      <c r="K39" s="38">
        <v>3465</v>
      </c>
      <c r="L39" s="40">
        <v>279</v>
      </c>
      <c r="M39" s="21">
        <v>325</v>
      </c>
      <c r="N39" s="21">
        <v>631</v>
      </c>
      <c r="O39" s="47">
        <f t="shared" si="3"/>
        <v>0.33588883564925731</v>
      </c>
      <c r="P39" s="48"/>
      <c r="Q39" s="11"/>
    </row>
    <row r="40" spans="1:19" ht="12" customHeight="1">
      <c r="A40" s="24">
        <v>34</v>
      </c>
      <c r="B40" s="27" t="s">
        <v>275</v>
      </c>
      <c r="C40" s="22">
        <f t="shared" si="0"/>
        <v>1719</v>
      </c>
      <c r="D40" s="26">
        <f t="shared" si="4"/>
        <v>2874</v>
      </c>
      <c r="E40" s="38">
        <v>1504</v>
      </c>
      <c r="F40" s="38">
        <v>1370</v>
      </c>
      <c r="G40" s="38">
        <v>650</v>
      </c>
      <c r="H40" s="38">
        <v>505</v>
      </c>
      <c r="I40" s="23">
        <f t="shared" si="1"/>
        <v>2112</v>
      </c>
      <c r="J40" s="26">
        <f t="shared" si="5"/>
        <v>3168</v>
      </c>
      <c r="K40" s="38">
        <v>2623</v>
      </c>
      <c r="L40" s="40">
        <v>545</v>
      </c>
      <c r="M40" s="21">
        <v>551</v>
      </c>
      <c r="N40" s="21">
        <v>505</v>
      </c>
      <c r="O40" s="47">
        <f t="shared" si="3"/>
        <v>0.22862129144851659</v>
      </c>
      <c r="P40" s="48"/>
      <c r="Q40" s="11"/>
    </row>
    <row r="41" spans="1:19" s="14" customFormat="1" ht="12" customHeight="1">
      <c r="A41" s="32">
        <v>35</v>
      </c>
      <c r="B41" s="33" t="s">
        <v>276</v>
      </c>
      <c r="C41" s="34">
        <f t="shared" si="0"/>
        <v>1756</v>
      </c>
      <c r="D41" s="35">
        <f t="shared" si="4"/>
        <v>3165</v>
      </c>
      <c r="E41" s="35">
        <v>1698</v>
      </c>
      <c r="F41" s="35">
        <v>1467</v>
      </c>
      <c r="G41" s="35">
        <v>636</v>
      </c>
      <c r="H41" s="35">
        <v>773</v>
      </c>
      <c r="I41" s="45">
        <f t="shared" si="1"/>
        <v>2072</v>
      </c>
      <c r="J41" s="35">
        <f t="shared" si="5"/>
        <v>3607</v>
      </c>
      <c r="K41" s="35">
        <v>3160</v>
      </c>
      <c r="L41" s="46">
        <v>447</v>
      </c>
      <c r="M41" s="46">
        <v>762</v>
      </c>
      <c r="N41" s="46">
        <v>773</v>
      </c>
      <c r="O41" s="51">
        <f t="shared" si="3"/>
        <v>0.17995444191343962</v>
      </c>
      <c r="P41" s="35"/>
    </row>
    <row r="42" spans="1:19" s="12" customFormat="1" ht="12" customHeight="1">
      <c r="A42" s="28">
        <v>36</v>
      </c>
      <c r="B42" s="29" t="s">
        <v>277</v>
      </c>
      <c r="C42" s="30">
        <f t="shared" si="0"/>
        <v>3247</v>
      </c>
      <c r="D42" s="31">
        <f t="shared" si="4"/>
        <v>4780</v>
      </c>
      <c r="E42" s="31">
        <v>2301</v>
      </c>
      <c r="F42" s="31">
        <v>2479</v>
      </c>
      <c r="G42" s="31">
        <v>495</v>
      </c>
      <c r="H42" s="31">
        <v>1038</v>
      </c>
      <c r="I42" s="42">
        <f t="shared" si="1"/>
        <v>3116</v>
      </c>
      <c r="J42" s="43">
        <f t="shared" si="5"/>
        <v>4619</v>
      </c>
      <c r="K42" s="31">
        <v>4366</v>
      </c>
      <c r="L42" s="44">
        <v>253</v>
      </c>
      <c r="M42" s="49">
        <v>465</v>
      </c>
      <c r="N42" s="49">
        <v>1038</v>
      </c>
      <c r="O42" s="50">
        <f t="shared" si="3"/>
        <v>-4.0344933785032337E-2</v>
      </c>
      <c r="P42" s="31"/>
      <c r="R42" s="12">
        <f t="shared" si="6"/>
        <v>3247</v>
      </c>
      <c r="S42" s="12">
        <f t="shared" si="7"/>
        <v>3116</v>
      </c>
    </row>
    <row r="43" spans="1:19" s="12" customFormat="1" ht="12" customHeight="1">
      <c r="A43" s="28">
        <v>37</v>
      </c>
      <c r="B43" s="29" t="s">
        <v>278</v>
      </c>
      <c r="C43" s="30">
        <f t="shared" si="0"/>
        <v>3926</v>
      </c>
      <c r="D43" s="31">
        <f t="shared" si="4"/>
        <v>5949</v>
      </c>
      <c r="E43" s="31">
        <v>3778</v>
      </c>
      <c r="F43" s="31">
        <v>2171</v>
      </c>
      <c r="G43" s="31">
        <v>773</v>
      </c>
      <c r="H43" s="31">
        <v>1250</v>
      </c>
      <c r="I43" s="42">
        <f t="shared" si="1"/>
        <v>4718</v>
      </c>
      <c r="J43" s="43">
        <f t="shared" si="5"/>
        <v>6703</v>
      </c>
      <c r="K43" s="31">
        <v>6349</v>
      </c>
      <c r="L43" s="44">
        <v>354</v>
      </c>
      <c r="M43" s="49">
        <v>735</v>
      </c>
      <c r="N43" s="49">
        <v>1250</v>
      </c>
      <c r="O43" s="50">
        <f t="shared" si="3"/>
        <v>0.20173204279164544</v>
      </c>
      <c r="P43" s="31"/>
      <c r="R43" s="12">
        <f t="shared" si="6"/>
        <v>3926</v>
      </c>
      <c r="S43" s="12">
        <f t="shared" si="7"/>
        <v>4718</v>
      </c>
    </row>
    <row r="44" spans="1:19" ht="12" customHeight="1">
      <c r="A44" s="24">
        <v>38</v>
      </c>
      <c r="B44" s="27" t="s">
        <v>279</v>
      </c>
      <c r="C44" s="22">
        <f t="shared" si="0"/>
        <v>808</v>
      </c>
      <c r="D44" s="26">
        <f t="shared" si="4"/>
        <v>1524</v>
      </c>
      <c r="E44" s="38">
        <v>662</v>
      </c>
      <c r="F44" s="38">
        <v>862</v>
      </c>
      <c r="G44" s="38">
        <v>394</v>
      </c>
      <c r="H44" s="38">
        <v>322</v>
      </c>
      <c r="I44" s="23">
        <f t="shared" si="1"/>
        <v>1055</v>
      </c>
      <c r="J44" s="26">
        <f t="shared" si="5"/>
        <v>1800</v>
      </c>
      <c r="K44" s="38">
        <v>1121</v>
      </c>
      <c r="L44" s="40">
        <v>679</v>
      </c>
      <c r="M44" s="21">
        <v>423</v>
      </c>
      <c r="N44" s="21">
        <v>322</v>
      </c>
      <c r="O44" s="47">
        <f t="shared" ref="O44:O47" si="8">(J44-D44)/D44</f>
        <v>0.18110236220472442</v>
      </c>
      <c r="P44" s="48"/>
      <c r="Q44" s="11"/>
    </row>
    <row r="45" spans="1:19" ht="12" customHeight="1">
      <c r="A45" s="24">
        <v>39</v>
      </c>
      <c r="B45" s="36" t="s">
        <v>142</v>
      </c>
      <c r="C45" s="22"/>
      <c r="D45" s="26"/>
      <c r="E45" s="38"/>
      <c r="F45" s="38"/>
      <c r="G45" s="38"/>
      <c r="H45" s="38"/>
      <c r="I45" s="23"/>
      <c r="J45" s="26">
        <f t="shared" si="5"/>
        <v>15</v>
      </c>
      <c r="K45" s="38"/>
      <c r="L45" s="40">
        <v>15</v>
      </c>
      <c r="M45" s="21"/>
      <c r="N45" s="21"/>
      <c r="O45" s="47"/>
      <c r="P45" s="48"/>
      <c r="Q45" s="11"/>
    </row>
    <row r="46" spans="1:19">
      <c r="A46" s="24">
        <v>40</v>
      </c>
      <c r="B46" s="27" t="s">
        <v>280</v>
      </c>
      <c r="C46" s="37"/>
      <c r="D46" s="21">
        <f t="shared" ref="D46:D49" si="9">E46+F46</f>
        <v>862</v>
      </c>
      <c r="E46" s="21">
        <v>50</v>
      </c>
      <c r="F46" s="21">
        <v>812</v>
      </c>
      <c r="G46" s="21"/>
      <c r="H46" s="21"/>
      <c r="I46" s="21"/>
      <c r="J46" s="26">
        <f t="shared" si="5"/>
        <v>200</v>
      </c>
      <c r="K46" s="21">
        <v>200</v>
      </c>
      <c r="L46" s="40"/>
      <c r="M46" s="21"/>
      <c r="N46" s="21"/>
      <c r="O46" s="47">
        <f t="shared" si="8"/>
        <v>-0.76798143851508116</v>
      </c>
      <c r="P46" s="37"/>
    </row>
    <row r="47" spans="1:19">
      <c r="A47" s="24">
        <v>41</v>
      </c>
      <c r="B47" s="27" t="s">
        <v>146</v>
      </c>
      <c r="C47" s="37"/>
      <c r="D47" s="21">
        <f t="shared" si="9"/>
        <v>298</v>
      </c>
      <c r="E47" s="21">
        <v>298</v>
      </c>
      <c r="F47" s="21"/>
      <c r="G47" s="21"/>
      <c r="H47" s="21"/>
      <c r="I47" s="21"/>
      <c r="J47" s="26">
        <f t="shared" si="5"/>
        <v>105</v>
      </c>
      <c r="K47" s="21">
        <v>105</v>
      </c>
      <c r="L47" s="40"/>
      <c r="M47" s="21"/>
      <c r="N47" s="21"/>
      <c r="O47" s="47">
        <f t="shared" si="8"/>
        <v>-0.6476510067114094</v>
      </c>
      <c r="P47" s="37"/>
    </row>
    <row r="48" spans="1:19">
      <c r="A48" s="24">
        <v>42</v>
      </c>
      <c r="B48" s="27" t="s">
        <v>281</v>
      </c>
      <c r="C48" s="37"/>
      <c r="D48" s="21">
        <f t="shared" si="9"/>
        <v>80</v>
      </c>
      <c r="E48" s="21"/>
      <c r="F48" s="21">
        <v>80</v>
      </c>
      <c r="G48" s="21"/>
      <c r="H48" s="21"/>
      <c r="I48" s="21"/>
      <c r="J48" s="26">
        <f t="shared" si="5"/>
        <v>0</v>
      </c>
      <c r="K48" s="21"/>
      <c r="L48" s="40"/>
      <c r="M48" s="21"/>
      <c r="N48" s="21"/>
      <c r="O48" s="47"/>
      <c r="P48" s="37"/>
    </row>
    <row r="49" spans="1:16" ht="12" customHeight="1">
      <c r="A49" s="24">
        <v>43</v>
      </c>
      <c r="B49" s="27" t="s">
        <v>145</v>
      </c>
      <c r="C49" s="37"/>
      <c r="D49" s="21">
        <f t="shared" si="9"/>
        <v>316</v>
      </c>
      <c r="E49" s="37">
        <v>66</v>
      </c>
      <c r="F49" s="37">
        <v>250</v>
      </c>
      <c r="G49" s="37">
        <v>20</v>
      </c>
      <c r="H49" s="37"/>
      <c r="I49" s="37"/>
      <c r="J49" s="26">
        <f t="shared" si="5"/>
        <v>307</v>
      </c>
      <c r="K49" s="37">
        <v>220</v>
      </c>
      <c r="L49" s="40">
        <v>87</v>
      </c>
      <c r="M49" s="21">
        <v>20</v>
      </c>
      <c r="N49" s="21"/>
      <c r="O49" s="47">
        <f>(J49-D49)/D49</f>
        <v>-2.8481012658227847E-2</v>
      </c>
      <c r="P49" s="37"/>
    </row>
    <row r="50" spans="1:16" ht="12" customHeight="1">
      <c r="A50" s="24">
        <v>44</v>
      </c>
      <c r="B50" s="27" t="s">
        <v>193</v>
      </c>
      <c r="C50" s="37"/>
      <c r="D50" s="21"/>
      <c r="E50" s="37"/>
      <c r="F50" s="37"/>
      <c r="G50" s="37"/>
      <c r="H50" s="37"/>
      <c r="I50" s="37"/>
      <c r="J50" s="26">
        <f t="shared" si="5"/>
        <v>250</v>
      </c>
      <c r="K50" s="37">
        <v>100</v>
      </c>
      <c r="L50" s="40">
        <v>150</v>
      </c>
      <c r="M50" s="21"/>
      <c r="N50" s="21"/>
      <c r="O50" s="47"/>
      <c r="P50" s="37"/>
    </row>
    <row r="51" spans="1:16" ht="12" customHeight="1">
      <c r="A51" s="24">
        <v>45</v>
      </c>
      <c r="B51" s="27" t="s">
        <v>195</v>
      </c>
      <c r="C51" s="37"/>
      <c r="D51" s="21"/>
      <c r="E51" s="37"/>
      <c r="F51" s="37"/>
      <c r="G51" s="37"/>
      <c r="H51" s="37"/>
      <c r="I51" s="37"/>
      <c r="J51" s="26">
        <f t="shared" si="5"/>
        <v>250</v>
      </c>
      <c r="K51" s="37">
        <v>100</v>
      </c>
      <c r="L51" s="40">
        <v>150</v>
      </c>
      <c r="M51" s="21"/>
      <c r="N51" s="21"/>
      <c r="O51" s="47"/>
      <c r="P51" s="37"/>
    </row>
    <row r="52" spans="1:16" ht="12" customHeight="1">
      <c r="A52" s="24">
        <v>46</v>
      </c>
      <c r="B52" s="27" t="s">
        <v>197</v>
      </c>
      <c r="C52" s="37"/>
      <c r="D52" s="21"/>
      <c r="E52" s="37"/>
      <c r="F52" s="37"/>
      <c r="G52" s="37"/>
      <c r="H52" s="37"/>
      <c r="I52" s="37"/>
      <c r="J52" s="26">
        <f t="shared" si="5"/>
        <v>250</v>
      </c>
      <c r="K52" s="37">
        <v>100</v>
      </c>
      <c r="L52" s="40">
        <v>150</v>
      </c>
      <c r="M52" s="21"/>
      <c r="N52" s="21"/>
      <c r="O52" s="47"/>
      <c r="P52" s="37"/>
    </row>
    <row r="53" spans="1:16" ht="12" customHeight="1">
      <c r="A53" s="24">
        <v>47</v>
      </c>
      <c r="B53" s="27" t="s">
        <v>199</v>
      </c>
      <c r="C53" s="37"/>
      <c r="D53" s="21"/>
      <c r="E53" s="37"/>
      <c r="F53" s="37"/>
      <c r="G53" s="37"/>
      <c r="H53" s="37"/>
      <c r="I53" s="37"/>
      <c r="J53" s="26">
        <f t="shared" si="5"/>
        <v>361</v>
      </c>
      <c r="K53" s="37">
        <v>100</v>
      </c>
      <c r="L53" s="40">
        <v>261</v>
      </c>
      <c r="M53" s="21"/>
      <c r="N53" s="21"/>
      <c r="O53" s="47"/>
      <c r="P53" s="37"/>
    </row>
    <row r="54" spans="1:16" ht="12" customHeight="1">
      <c r="A54" s="24">
        <v>48</v>
      </c>
      <c r="B54" s="27" t="s">
        <v>201</v>
      </c>
      <c r="C54" s="37"/>
      <c r="D54" s="21"/>
      <c r="E54" s="37"/>
      <c r="F54" s="37"/>
      <c r="G54" s="37"/>
      <c r="H54" s="37"/>
      <c r="I54" s="37"/>
      <c r="J54" s="26">
        <f t="shared" si="5"/>
        <v>250</v>
      </c>
      <c r="K54" s="37">
        <v>100</v>
      </c>
      <c r="L54" s="40">
        <v>150</v>
      </c>
      <c r="M54" s="21"/>
      <c r="N54" s="21"/>
      <c r="O54" s="47"/>
      <c r="P54" s="37"/>
    </row>
    <row r="55" spans="1:16" ht="21.9" customHeight="1">
      <c r="A55" s="24">
        <v>49</v>
      </c>
      <c r="B55" s="27" t="s">
        <v>202</v>
      </c>
      <c r="C55" s="37"/>
      <c r="D55" s="21"/>
      <c r="E55" s="39"/>
      <c r="F55" s="39"/>
      <c r="G55" s="39"/>
      <c r="H55" s="39"/>
      <c r="I55" s="39"/>
      <c r="J55" s="26">
        <f t="shared" si="5"/>
        <v>250</v>
      </c>
      <c r="K55" s="39">
        <v>100</v>
      </c>
      <c r="L55" s="40">
        <v>150</v>
      </c>
      <c r="M55" s="21"/>
      <c r="N55" s="21"/>
      <c r="O55" s="47"/>
      <c r="P55" s="37"/>
    </row>
    <row r="56" spans="1:16" ht="16.2" customHeight="1">
      <c r="A56" s="24">
        <v>50</v>
      </c>
      <c r="B56" s="27" t="s">
        <v>282</v>
      </c>
      <c r="C56" s="37"/>
      <c r="D56" s="21">
        <f t="shared" ref="D56:D62" si="10">E56+F56</f>
        <v>1900</v>
      </c>
      <c r="E56" s="39"/>
      <c r="F56" s="39">
        <v>1900</v>
      </c>
      <c r="G56" s="39"/>
      <c r="H56" s="39"/>
      <c r="I56" s="39"/>
      <c r="J56" s="26">
        <f t="shared" si="5"/>
        <v>95</v>
      </c>
      <c r="K56" s="39"/>
      <c r="L56" s="40">
        <v>95</v>
      </c>
      <c r="M56" s="21"/>
      <c r="N56" s="21"/>
      <c r="O56" s="47">
        <f t="shared" ref="O56:O62" si="11">(J56-D56)/D56</f>
        <v>-0.95</v>
      </c>
      <c r="P56" s="37"/>
    </row>
    <row r="57" spans="1:16">
      <c r="A57" s="24">
        <v>51</v>
      </c>
      <c r="B57" s="27" t="s">
        <v>283</v>
      </c>
      <c r="C57" s="37"/>
      <c r="D57" s="21">
        <v>440</v>
      </c>
      <c r="E57" s="21"/>
      <c r="F57" s="21">
        <v>440</v>
      </c>
      <c r="G57" s="21"/>
      <c r="H57" s="21"/>
      <c r="I57" s="21"/>
      <c r="J57" s="26">
        <f t="shared" si="5"/>
        <v>450</v>
      </c>
      <c r="K57" s="21">
        <v>450</v>
      </c>
      <c r="L57" s="40"/>
      <c r="M57" s="21"/>
      <c r="N57" s="21"/>
      <c r="O57" s="47">
        <f t="shared" si="11"/>
        <v>2.2727272727272728E-2</v>
      </c>
      <c r="P57" s="37"/>
    </row>
    <row r="58" spans="1:16">
      <c r="A58" s="24">
        <v>52</v>
      </c>
      <c r="B58" s="27" t="s">
        <v>284</v>
      </c>
      <c r="C58" s="37"/>
      <c r="D58" s="21">
        <f t="shared" si="10"/>
        <v>3500</v>
      </c>
      <c r="E58" s="21"/>
      <c r="F58" s="21">
        <v>3500</v>
      </c>
      <c r="G58" s="21"/>
      <c r="H58" s="21"/>
      <c r="I58" s="21"/>
      <c r="J58" s="26">
        <f t="shared" si="5"/>
        <v>3213</v>
      </c>
      <c r="K58" s="21">
        <v>685</v>
      </c>
      <c r="L58" s="40">
        <v>2528</v>
      </c>
      <c r="M58" s="21"/>
      <c r="N58" s="21"/>
      <c r="O58" s="47"/>
      <c r="P58" s="26"/>
    </row>
    <row r="59" spans="1:16" ht="12.75" customHeight="1">
      <c r="A59" s="24">
        <v>53</v>
      </c>
      <c r="B59" s="27" t="s">
        <v>285</v>
      </c>
      <c r="C59" s="37"/>
      <c r="D59" s="21">
        <f t="shared" si="10"/>
        <v>240</v>
      </c>
      <c r="E59" s="21"/>
      <c r="F59" s="21">
        <v>240</v>
      </c>
      <c r="G59" s="21"/>
      <c r="H59" s="21"/>
      <c r="I59" s="21"/>
      <c r="J59" s="26">
        <f t="shared" si="5"/>
        <v>80</v>
      </c>
      <c r="K59" s="21"/>
      <c r="L59" s="40">
        <v>80</v>
      </c>
      <c r="M59" s="21"/>
      <c r="N59" s="21"/>
      <c r="O59" s="47">
        <f t="shared" si="11"/>
        <v>-0.66666666666666663</v>
      </c>
      <c r="P59" s="37"/>
    </row>
    <row r="60" spans="1:16">
      <c r="A60" s="24">
        <v>54</v>
      </c>
      <c r="B60" s="27" t="s">
        <v>286</v>
      </c>
      <c r="C60" s="37"/>
      <c r="D60" s="21">
        <f t="shared" si="10"/>
        <v>100</v>
      </c>
      <c r="E60" s="21"/>
      <c r="F60" s="21">
        <v>100</v>
      </c>
      <c r="G60" s="21"/>
      <c r="H60" s="21"/>
      <c r="I60" s="21"/>
      <c r="J60" s="26">
        <f t="shared" si="5"/>
        <v>80</v>
      </c>
      <c r="K60" s="21"/>
      <c r="L60" s="40">
        <v>80</v>
      </c>
      <c r="M60" s="21"/>
      <c r="N60" s="21"/>
      <c r="O60" s="47">
        <f t="shared" si="11"/>
        <v>-0.2</v>
      </c>
      <c r="P60" s="26"/>
    </row>
    <row r="61" spans="1:16" hidden="1">
      <c r="A61" s="24">
        <v>55</v>
      </c>
      <c r="B61" s="27" t="s">
        <v>287</v>
      </c>
      <c r="C61" s="37"/>
      <c r="D61" s="21">
        <f t="shared" si="10"/>
        <v>0</v>
      </c>
      <c r="E61" s="21"/>
      <c r="F61" s="21"/>
      <c r="G61" s="21"/>
      <c r="H61" s="21"/>
      <c r="I61" s="21"/>
      <c r="J61" s="26">
        <f t="shared" si="5"/>
        <v>0</v>
      </c>
      <c r="K61" s="21"/>
      <c r="L61" s="40"/>
      <c r="M61" s="21"/>
      <c r="N61" s="21"/>
      <c r="O61" s="47" t="e">
        <f t="shared" si="11"/>
        <v>#DIV/0!</v>
      </c>
      <c r="P61" s="26"/>
    </row>
    <row r="62" spans="1:16">
      <c r="A62" s="24">
        <v>56</v>
      </c>
      <c r="B62" s="27" t="s">
        <v>288</v>
      </c>
      <c r="C62" s="37"/>
      <c r="D62" s="21">
        <f t="shared" si="10"/>
        <v>120</v>
      </c>
      <c r="E62" s="21"/>
      <c r="F62" s="21">
        <v>120</v>
      </c>
      <c r="G62" s="21"/>
      <c r="H62" s="21"/>
      <c r="I62" s="21"/>
      <c r="J62" s="26">
        <f t="shared" si="5"/>
        <v>0</v>
      </c>
      <c r="K62" s="21"/>
      <c r="L62" s="40"/>
      <c r="M62" s="21"/>
      <c r="N62" s="21"/>
      <c r="O62" s="47">
        <f t="shared" si="11"/>
        <v>-1</v>
      </c>
      <c r="P62" s="26"/>
    </row>
  </sheetData>
  <mergeCells count="18">
    <mergeCell ref="A1:B1"/>
    <mergeCell ref="A2:P2"/>
    <mergeCell ref="L3:P3"/>
    <mergeCell ref="D4:F4"/>
    <mergeCell ref="J4:L4"/>
    <mergeCell ref="V4:V5"/>
    <mergeCell ref="R4:U4"/>
    <mergeCell ref="A6:B6"/>
    <mergeCell ref="A4:A5"/>
    <mergeCell ref="B4:B5"/>
    <mergeCell ref="C4:C5"/>
    <mergeCell ref="G4:G5"/>
    <mergeCell ref="H4:H5"/>
    <mergeCell ref="I4:I5"/>
    <mergeCell ref="M4:M5"/>
    <mergeCell ref="N4:N5"/>
    <mergeCell ref="O4:O5"/>
    <mergeCell ref="P4:P5"/>
  </mergeCells>
  <phoneticPr fontId="7" type="noConversion"/>
  <pageMargins left="0.51180555555555596" right="0.51180555555555596" top="0.35416666666666702" bottom="0.156944444444444" header="0.31458333333333299" footer="0.31458333333333299"/>
  <pageSetup paperSize="9" scale="81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/>
  </sheetViews>
  <sheetFormatPr defaultColWidth="9" defaultRowHeight="15.6"/>
  <cols>
    <col min="1" max="1" width="5.8984375" customWidth="1"/>
    <col min="2" max="2" width="11" customWidth="1"/>
    <col min="3" max="3" width="9" style="2" customWidth="1"/>
    <col min="4" max="6" width="8.8984375" style="2" customWidth="1"/>
    <col min="7" max="7" width="24" customWidth="1"/>
  </cols>
  <sheetData>
    <row r="1" spans="1:8">
      <c r="A1" s="3" t="s">
        <v>289</v>
      </c>
    </row>
    <row r="2" spans="1:8" ht="27" customHeight="1">
      <c r="A2" s="201" t="s">
        <v>290</v>
      </c>
      <c r="B2" s="201"/>
      <c r="C2" s="202"/>
      <c r="D2" s="202"/>
      <c r="E2" s="202"/>
      <c r="F2" s="202"/>
      <c r="G2" s="201"/>
    </row>
    <row r="3" spans="1:8" ht="17.25" customHeight="1">
      <c r="F3" s="203" t="s">
        <v>144</v>
      </c>
      <c r="G3" s="204"/>
    </row>
    <row r="4" spans="1:8" ht="30" customHeight="1">
      <c r="A4" s="208" t="s">
        <v>3</v>
      </c>
      <c r="B4" s="208" t="s">
        <v>72</v>
      </c>
      <c r="C4" s="205" t="s">
        <v>291</v>
      </c>
      <c r="D4" s="205"/>
      <c r="E4" s="206" t="s">
        <v>292</v>
      </c>
      <c r="F4" s="206"/>
      <c r="G4" s="210" t="s">
        <v>293</v>
      </c>
    </row>
    <row r="5" spans="1:8" ht="18" customHeight="1">
      <c r="A5" s="209"/>
      <c r="B5" s="209"/>
      <c r="C5" s="4" t="s">
        <v>294</v>
      </c>
      <c r="D5" s="4" t="s">
        <v>295</v>
      </c>
      <c r="E5" s="4" t="s">
        <v>294</v>
      </c>
      <c r="F5" s="4" t="s">
        <v>295</v>
      </c>
      <c r="G5" s="211"/>
    </row>
    <row r="6" spans="1:8" s="1" customFormat="1" ht="15" customHeight="1">
      <c r="A6" s="207" t="s">
        <v>5</v>
      </c>
      <c r="B6" s="207"/>
      <c r="C6" s="6">
        <f t="shared" ref="C6:F6" si="0">SUM(C7:C45)</f>
        <v>123688</v>
      </c>
      <c r="D6" s="6">
        <f t="shared" si="0"/>
        <v>1469.8600000000001</v>
      </c>
      <c r="E6" s="6">
        <f t="shared" si="0"/>
        <v>119938</v>
      </c>
      <c r="F6" s="6">
        <f t="shared" si="0"/>
        <v>1465</v>
      </c>
      <c r="G6" s="212" t="s">
        <v>296</v>
      </c>
      <c r="H6" s="10"/>
    </row>
    <row r="7" spans="1:8" s="1" customFormat="1" ht="15" customHeight="1">
      <c r="A7" s="5">
        <v>1</v>
      </c>
      <c r="B7" s="7" t="s">
        <v>241</v>
      </c>
      <c r="C7" s="8"/>
      <c r="D7" s="8"/>
      <c r="E7" s="8"/>
      <c r="F7" s="8"/>
      <c r="G7" s="213"/>
    </row>
    <row r="8" spans="1:8" s="1" customFormat="1" ht="15" customHeight="1">
      <c r="A8" s="5">
        <v>2</v>
      </c>
      <c r="B8" s="7" t="s">
        <v>297</v>
      </c>
      <c r="C8" s="8"/>
      <c r="D8" s="8"/>
      <c r="E8" s="8"/>
      <c r="F8" s="8"/>
      <c r="G8" s="213"/>
    </row>
    <row r="9" spans="1:8" s="1" customFormat="1" ht="15" customHeight="1">
      <c r="A9" s="5">
        <v>3</v>
      </c>
      <c r="B9" s="7" t="s">
        <v>243</v>
      </c>
      <c r="C9" s="8"/>
      <c r="D9" s="8"/>
      <c r="E9" s="8"/>
      <c r="F9" s="8"/>
      <c r="G9" s="213"/>
    </row>
    <row r="10" spans="1:8" s="1" customFormat="1" ht="15" customHeight="1">
      <c r="A10" s="5">
        <v>4</v>
      </c>
      <c r="B10" s="7" t="s">
        <v>244</v>
      </c>
      <c r="C10" s="8"/>
      <c r="D10" s="8"/>
      <c r="E10" s="8"/>
      <c r="F10" s="8"/>
      <c r="G10" s="213"/>
    </row>
    <row r="11" spans="1:8" s="1" customFormat="1" ht="15" customHeight="1">
      <c r="A11" s="5">
        <v>5</v>
      </c>
      <c r="B11" s="7" t="s">
        <v>245</v>
      </c>
      <c r="C11" s="8"/>
      <c r="D11" s="8"/>
      <c r="E11" s="8"/>
      <c r="F11" s="8"/>
      <c r="G11" s="213"/>
    </row>
    <row r="12" spans="1:8" s="1" customFormat="1" ht="15" customHeight="1">
      <c r="A12" s="5">
        <v>6</v>
      </c>
      <c r="B12" s="7" t="s">
        <v>246</v>
      </c>
      <c r="C12" s="8">
        <v>4375</v>
      </c>
      <c r="D12" s="8">
        <v>44</v>
      </c>
      <c r="E12" s="8">
        <v>4375</v>
      </c>
      <c r="F12" s="8">
        <v>44</v>
      </c>
      <c r="G12" s="213"/>
    </row>
    <row r="13" spans="1:8" s="1" customFormat="1" ht="15" customHeight="1">
      <c r="A13" s="5">
        <v>7</v>
      </c>
      <c r="B13" s="7" t="s">
        <v>247</v>
      </c>
      <c r="C13" s="8">
        <v>3400</v>
      </c>
      <c r="D13" s="8">
        <v>51</v>
      </c>
      <c r="E13" s="8">
        <v>3400</v>
      </c>
      <c r="F13" s="8">
        <v>51</v>
      </c>
      <c r="G13" s="213"/>
    </row>
    <row r="14" spans="1:8" s="1" customFormat="1" ht="15" customHeight="1">
      <c r="A14" s="5">
        <v>8</v>
      </c>
      <c r="B14" s="7" t="s">
        <v>248</v>
      </c>
      <c r="C14" s="8"/>
      <c r="D14" s="8"/>
      <c r="E14" s="8"/>
      <c r="F14" s="8"/>
      <c r="G14" s="213"/>
    </row>
    <row r="15" spans="1:8" s="1" customFormat="1" ht="15" customHeight="1">
      <c r="A15" s="5">
        <v>9</v>
      </c>
      <c r="B15" s="7" t="s">
        <v>249</v>
      </c>
      <c r="C15" s="8">
        <v>1350</v>
      </c>
      <c r="D15" s="8">
        <v>19</v>
      </c>
      <c r="E15" s="8">
        <v>1350</v>
      </c>
      <c r="F15" s="8">
        <v>19</v>
      </c>
      <c r="G15" s="213"/>
    </row>
    <row r="16" spans="1:8" s="1" customFormat="1" ht="15" customHeight="1">
      <c r="A16" s="5">
        <v>10</v>
      </c>
      <c r="B16" s="7" t="s">
        <v>250</v>
      </c>
      <c r="C16" s="8">
        <v>2200</v>
      </c>
      <c r="D16" s="8">
        <v>25</v>
      </c>
      <c r="E16" s="8">
        <v>2200</v>
      </c>
      <c r="F16" s="8">
        <v>25</v>
      </c>
      <c r="G16" s="213"/>
    </row>
    <row r="17" spans="1:7" s="1" customFormat="1" ht="15" customHeight="1">
      <c r="A17" s="5">
        <v>11</v>
      </c>
      <c r="B17" s="7" t="s">
        <v>251</v>
      </c>
      <c r="C17" s="8">
        <v>5250</v>
      </c>
      <c r="D17" s="8">
        <v>113</v>
      </c>
      <c r="E17" s="8">
        <v>5250</v>
      </c>
      <c r="F17" s="8">
        <v>113</v>
      </c>
      <c r="G17" s="213"/>
    </row>
    <row r="18" spans="1:7" s="1" customFormat="1" ht="15" customHeight="1">
      <c r="A18" s="5">
        <v>12</v>
      </c>
      <c r="B18" s="7" t="s">
        <v>252</v>
      </c>
      <c r="C18" s="8">
        <v>16460</v>
      </c>
      <c r="D18" s="8">
        <v>278</v>
      </c>
      <c r="E18" s="8">
        <v>12710</v>
      </c>
      <c r="F18" s="8">
        <v>275</v>
      </c>
      <c r="G18" s="213"/>
    </row>
    <row r="19" spans="1:7" s="1" customFormat="1" ht="15" customHeight="1">
      <c r="A19" s="5">
        <v>13</v>
      </c>
      <c r="B19" s="7" t="s">
        <v>254</v>
      </c>
      <c r="C19" s="8"/>
      <c r="D19" s="8"/>
      <c r="E19" s="8"/>
      <c r="F19" s="8"/>
      <c r="G19" s="213"/>
    </row>
    <row r="20" spans="1:7" s="1" customFormat="1" ht="15" customHeight="1">
      <c r="A20" s="5">
        <v>14</v>
      </c>
      <c r="B20" s="7" t="s">
        <v>255</v>
      </c>
      <c r="C20" s="8"/>
      <c r="D20" s="8"/>
      <c r="E20" s="8"/>
      <c r="F20" s="8"/>
      <c r="G20" s="213"/>
    </row>
    <row r="21" spans="1:7" s="1" customFormat="1" ht="15" customHeight="1">
      <c r="A21" s="5">
        <v>15</v>
      </c>
      <c r="B21" s="7" t="s">
        <v>256</v>
      </c>
      <c r="C21" s="8">
        <v>3880</v>
      </c>
      <c r="D21" s="8">
        <v>60</v>
      </c>
      <c r="E21" s="8">
        <v>3880</v>
      </c>
      <c r="F21" s="8">
        <v>60</v>
      </c>
      <c r="G21" s="213"/>
    </row>
    <row r="22" spans="1:7" s="1" customFormat="1" ht="15" customHeight="1">
      <c r="A22" s="5">
        <v>16</v>
      </c>
      <c r="B22" s="7" t="s">
        <v>257</v>
      </c>
      <c r="C22" s="8"/>
      <c r="D22" s="8"/>
      <c r="E22" s="8"/>
      <c r="F22" s="8"/>
      <c r="G22" s="213"/>
    </row>
    <row r="23" spans="1:7" s="1" customFormat="1" ht="15" customHeight="1">
      <c r="A23" s="5">
        <v>17</v>
      </c>
      <c r="B23" s="7" t="s">
        <v>258</v>
      </c>
      <c r="C23" s="8"/>
      <c r="D23" s="8"/>
      <c r="E23" s="8"/>
      <c r="F23" s="8"/>
      <c r="G23" s="213"/>
    </row>
    <row r="24" spans="1:7" s="1" customFormat="1" ht="15" customHeight="1">
      <c r="A24" s="5">
        <v>18</v>
      </c>
      <c r="B24" s="7" t="s">
        <v>259</v>
      </c>
      <c r="C24" s="8">
        <v>2180</v>
      </c>
      <c r="D24" s="8">
        <v>28</v>
      </c>
      <c r="E24" s="8">
        <v>2180</v>
      </c>
      <c r="F24" s="8">
        <v>26</v>
      </c>
      <c r="G24" s="213"/>
    </row>
    <row r="25" spans="1:7" s="1" customFormat="1" ht="15" customHeight="1">
      <c r="A25" s="5">
        <v>19</v>
      </c>
      <c r="B25" s="7" t="s">
        <v>260</v>
      </c>
      <c r="C25" s="8">
        <v>350</v>
      </c>
      <c r="D25" s="8">
        <v>6</v>
      </c>
      <c r="E25" s="8">
        <v>350</v>
      </c>
      <c r="F25" s="8">
        <v>6</v>
      </c>
      <c r="G25" s="213"/>
    </row>
    <row r="26" spans="1:7" s="1" customFormat="1" ht="15" customHeight="1">
      <c r="A26" s="5">
        <v>20</v>
      </c>
      <c r="B26" s="7" t="s">
        <v>261</v>
      </c>
      <c r="C26" s="8"/>
      <c r="D26" s="8"/>
      <c r="E26" s="8"/>
      <c r="F26" s="8"/>
      <c r="G26" s="213"/>
    </row>
    <row r="27" spans="1:7" s="1" customFormat="1" ht="15" customHeight="1">
      <c r="A27" s="5">
        <v>21</v>
      </c>
      <c r="B27" s="7" t="s">
        <v>262</v>
      </c>
      <c r="C27" s="8"/>
      <c r="D27" s="8"/>
      <c r="E27" s="8"/>
      <c r="F27" s="8"/>
      <c r="G27" s="213"/>
    </row>
    <row r="28" spans="1:7" s="1" customFormat="1" ht="15" customHeight="1">
      <c r="A28" s="5">
        <v>22</v>
      </c>
      <c r="B28" s="7" t="s">
        <v>263</v>
      </c>
      <c r="C28" s="8"/>
      <c r="D28" s="8"/>
      <c r="E28" s="8"/>
      <c r="F28" s="8"/>
      <c r="G28" s="213"/>
    </row>
    <row r="29" spans="1:7" s="1" customFormat="1" ht="15" customHeight="1">
      <c r="A29" s="5">
        <v>23</v>
      </c>
      <c r="B29" s="7" t="s">
        <v>264</v>
      </c>
      <c r="C29" s="8"/>
      <c r="D29" s="8"/>
      <c r="E29" s="8"/>
      <c r="F29" s="8"/>
      <c r="G29" s="213"/>
    </row>
    <row r="30" spans="1:7" s="1" customFormat="1" ht="15" customHeight="1">
      <c r="A30" s="5">
        <v>24</v>
      </c>
      <c r="B30" s="7" t="s">
        <v>265</v>
      </c>
      <c r="C30" s="8">
        <v>980</v>
      </c>
      <c r="D30" s="8">
        <v>28</v>
      </c>
      <c r="E30" s="8">
        <v>980</v>
      </c>
      <c r="F30" s="8">
        <v>28</v>
      </c>
      <c r="G30" s="213"/>
    </row>
    <row r="31" spans="1:7" s="1" customFormat="1" ht="15" customHeight="1">
      <c r="A31" s="5">
        <v>25</v>
      </c>
      <c r="B31" s="7" t="s">
        <v>266</v>
      </c>
      <c r="C31" s="8"/>
      <c r="D31" s="8"/>
      <c r="E31" s="8"/>
      <c r="F31" s="8"/>
      <c r="G31" s="213"/>
    </row>
    <row r="32" spans="1:7" s="1" customFormat="1" ht="15" customHeight="1">
      <c r="A32" s="5">
        <v>26</v>
      </c>
      <c r="B32" s="7" t="s">
        <v>267</v>
      </c>
      <c r="C32" s="8">
        <v>2408</v>
      </c>
      <c r="D32" s="9">
        <v>47</v>
      </c>
      <c r="E32" s="8">
        <v>2408</v>
      </c>
      <c r="F32" s="9">
        <v>47</v>
      </c>
      <c r="G32" s="213"/>
    </row>
    <row r="33" spans="1:9" s="1" customFormat="1" ht="15" customHeight="1">
      <c r="A33" s="5">
        <v>27</v>
      </c>
      <c r="B33" s="7" t="s">
        <v>298</v>
      </c>
      <c r="C33" s="8">
        <v>4855</v>
      </c>
      <c r="D33" s="8">
        <v>97.86</v>
      </c>
      <c r="E33" s="8">
        <v>4855</v>
      </c>
      <c r="F33" s="8">
        <v>98</v>
      </c>
      <c r="G33" s="213"/>
    </row>
    <row r="34" spans="1:9" s="1" customFormat="1" ht="15" customHeight="1">
      <c r="A34" s="5">
        <v>28</v>
      </c>
      <c r="B34" s="7" t="s">
        <v>269</v>
      </c>
      <c r="C34" s="8">
        <v>25800</v>
      </c>
      <c r="D34" s="8">
        <v>417</v>
      </c>
      <c r="E34" s="8">
        <v>25800</v>
      </c>
      <c r="F34" s="8">
        <v>417</v>
      </c>
      <c r="G34" s="213"/>
    </row>
    <row r="35" spans="1:9" s="1" customFormat="1" ht="15" customHeight="1">
      <c r="A35" s="5">
        <v>29</v>
      </c>
      <c r="B35" s="7" t="s">
        <v>270</v>
      </c>
      <c r="C35" s="8"/>
      <c r="D35" s="8"/>
      <c r="E35" s="8"/>
      <c r="F35" s="8"/>
      <c r="G35" s="213"/>
    </row>
    <row r="36" spans="1:9" s="1" customFormat="1" ht="15" customHeight="1">
      <c r="A36" s="5">
        <v>30</v>
      </c>
      <c r="B36" s="7" t="s">
        <v>271</v>
      </c>
      <c r="C36" s="8"/>
      <c r="D36" s="8"/>
      <c r="E36" s="8"/>
      <c r="F36" s="8"/>
      <c r="G36" s="213"/>
    </row>
    <row r="37" spans="1:9" s="1" customFormat="1" ht="15" customHeight="1">
      <c r="A37" s="5">
        <v>31</v>
      </c>
      <c r="B37" s="7" t="s">
        <v>272</v>
      </c>
      <c r="C37" s="8"/>
      <c r="D37" s="8"/>
      <c r="E37" s="8"/>
      <c r="F37" s="8"/>
      <c r="G37" s="213"/>
    </row>
    <row r="38" spans="1:9" s="1" customFormat="1" ht="15" customHeight="1">
      <c r="A38" s="5">
        <v>32</v>
      </c>
      <c r="B38" s="7" t="s">
        <v>273</v>
      </c>
      <c r="C38" s="8"/>
      <c r="D38" s="8"/>
      <c r="E38" s="8"/>
      <c r="F38" s="8"/>
      <c r="G38" s="213"/>
    </row>
    <row r="39" spans="1:9" s="1" customFormat="1" ht="15" customHeight="1">
      <c r="A39" s="5">
        <v>33</v>
      </c>
      <c r="B39" s="7" t="s">
        <v>274</v>
      </c>
      <c r="C39" s="8"/>
      <c r="D39" s="8"/>
      <c r="E39" s="8"/>
      <c r="F39" s="8"/>
      <c r="G39" s="213"/>
    </row>
    <row r="40" spans="1:9" s="1" customFormat="1" ht="15" customHeight="1">
      <c r="A40" s="5">
        <v>34</v>
      </c>
      <c r="B40" s="7" t="s">
        <v>275</v>
      </c>
      <c r="C40" s="8"/>
      <c r="D40" s="8"/>
      <c r="E40" s="8"/>
      <c r="F40" s="8"/>
      <c r="G40" s="213"/>
    </row>
    <row r="41" spans="1:9" s="1" customFormat="1" ht="15" customHeight="1">
      <c r="A41" s="5">
        <v>35</v>
      </c>
      <c r="B41" s="7" t="s">
        <v>276</v>
      </c>
      <c r="C41" s="8"/>
      <c r="D41" s="8"/>
      <c r="E41" s="8"/>
      <c r="F41" s="8"/>
      <c r="G41" s="213"/>
    </row>
    <row r="42" spans="1:9" s="1" customFormat="1" ht="15" customHeight="1">
      <c r="A42" s="5">
        <v>36</v>
      </c>
      <c r="B42" s="7" t="s">
        <v>277</v>
      </c>
      <c r="C42" s="8">
        <v>200</v>
      </c>
      <c r="D42" s="8">
        <v>6</v>
      </c>
      <c r="E42" s="8">
        <v>200</v>
      </c>
      <c r="F42" s="8">
        <v>6</v>
      </c>
      <c r="G42" s="213"/>
    </row>
    <row r="43" spans="1:9" s="1" customFormat="1" ht="15" customHeight="1">
      <c r="A43" s="5">
        <v>37</v>
      </c>
      <c r="B43" s="7" t="s">
        <v>278</v>
      </c>
      <c r="C43" s="8"/>
      <c r="D43" s="8"/>
      <c r="E43" s="8"/>
      <c r="F43" s="8"/>
      <c r="G43" s="213"/>
      <c r="I43" s="1" t="s">
        <v>299</v>
      </c>
    </row>
    <row r="44" spans="1:9" s="1" customFormat="1" ht="15" customHeight="1">
      <c r="A44" s="5">
        <v>38</v>
      </c>
      <c r="B44" s="7" t="s">
        <v>279</v>
      </c>
      <c r="C44" s="8"/>
      <c r="D44" s="8"/>
      <c r="E44" s="8"/>
      <c r="F44" s="8"/>
      <c r="G44" s="213"/>
    </row>
    <row r="45" spans="1:9" ht="24" customHeight="1">
      <c r="A45" s="5">
        <v>39</v>
      </c>
      <c r="B45" s="7" t="s">
        <v>284</v>
      </c>
      <c r="C45" s="8">
        <v>50000</v>
      </c>
      <c r="D45" s="8">
        <v>250</v>
      </c>
      <c r="E45" s="8">
        <v>50000</v>
      </c>
      <c r="F45" s="8">
        <v>250</v>
      </c>
      <c r="G45" s="214"/>
    </row>
  </sheetData>
  <mergeCells count="9">
    <mergeCell ref="A2:G2"/>
    <mergeCell ref="F3:G3"/>
    <mergeCell ref="C4:D4"/>
    <mergeCell ref="E4:F4"/>
    <mergeCell ref="A6:B6"/>
    <mergeCell ref="A4:A5"/>
    <mergeCell ref="B4:B5"/>
    <mergeCell ref="G4:G5"/>
    <mergeCell ref="G6:G45"/>
  </mergeCells>
  <phoneticPr fontId="7" type="noConversion"/>
  <printOptions horizontalCentered="1"/>
  <pageMargins left="0.118055555555556" right="0.196527777777778" top="0.74791666666666701" bottom="0.74791666666666701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提前下达2017年市级林业专项转移支付（第一批）安排表错误</vt:lpstr>
      <vt:lpstr>草稿</vt:lpstr>
      <vt:lpstr>附件2</vt:lpstr>
      <vt:lpstr>附件2-6（自然保护区） </vt:lpstr>
      <vt:lpstr>附件2-6（湿地）</vt:lpstr>
      <vt:lpstr>（不打印）6个未脱贫区县增幅测算表 (2)</vt:lpstr>
      <vt:lpstr>附件2-11（贷款贴息） </vt:lpstr>
      <vt:lpstr>'（不打印）6个未脱贫区县增幅测算表 (2)'!Print_Area</vt:lpstr>
      <vt:lpstr>'附件2-11（贷款贴息） '!Print_Area</vt:lpstr>
      <vt:lpstr>'附件2-6（自然保护区） '!Print_Area</vt:lpstr>
      <vt:lpstr>附件2!Print_Titles</vt:lpstr>
      <vt:lpstr>'附件2-11（贷款贴息） '!Print_Titles</vt:lpstr>
      <vt:lpstr>'附件2-6（自然保护区）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蔡锋:编号排版</cp:lastModifiedBy>
  <cp:lastPrinted>2022-05-17T02:13:08Z</cp:lastPrinted>
  <dcterms:created xsi:type="dcterms:W3CDTF">2016-12-05T17:14:00Z</dcterms:created>
  <dcterms:modified xsi:type="dcterms:W3CDTF">2022-05-17T02:13:21Z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2DFCDB5896B04C3EAB3498E8E5987D01</vt:lpwstr>
  </property>
  <property fmtid="{D5CDD505-2E9C-101B-9397-08002B2CF9AE}" pid="4" name="KSOReadingLayout">
    <vt:bool>true</vt:bool>
  </property>
</Properties>
</file>