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5" activeTab="2"/>
  </bookViews>
  <sheets>
    <sheet name="封面" sheetId="1" r:id="rId1"/>
    <sheet name="目录" sheetId="2" r:id="rId2"/>
    <sheet name="表1 2022年全区财政预算收入执行表" sheetId="3" r:id="rId3"/>
    <sheet name="表2 2022年全区财政预算支出执行表" sheetId="4" r:id="rId4"/>
    <sheet name="表3 2022年区级一般公共预算收支执行表" sheetId="5" r:id="rId5"/>
    <sheet name="2022年区级一般公共预算收支执行情况说明" sheetId="6" r:id="rId6"/>
    <sheet name="表4 2022年区级一般公共预算本级支出执行表 " sheetId="7" r:id="rId7"/>
    <sheet name="表5 2022年区级一般公共预算转移支付收支执行表" sheetId="8" r:id="rId8"/>
    <sheet name="表6 2022年区级一般公共预算转移支付支出执行表（分地区）" sheetId="9" r:id="rId9"/>
    <sheet name="表7 2022年区级一般公共预算转移支付支出执行表（分项目）" sheetId="10" r:id="rId10"/>
    <sheet name="表8 2022年区级政府性基金预算收支执行表" sheetId="11" r:id="rId11"/>
    <sheet name="2022年区级政府性基金预算收支执行情况说明" sheetId="12" r:id="rId12"/>
    <sheet name="表9 2022年区级政府性基金预算本级支出执行表" sheetId="13" r:id="rId13"/>
    <sheet name="表10 2022年区级政府性基金预算转移支付收支执行表" sheetId="14" r:id="rId14"/>
    <sheet name="表11 2022年区级国有资本经营预算收支执行表" sheetId="15" r:id="rId15"/>
    <sheet name="说明-国资预算（1）" sheetId="16" r:id="rId16"/>
    <sheet name="表12 2022年全区社会保险基金预算收支执行表" sheetId="17" r:id="rId17"/>
    <sheet name="2022年社会保险基金预算收支执行情况说明" sheetId="18" r:id="rId18"/>
    <sheet name="表13 2023年区级一般公共预算收支预算表" sheetId="19" r:id="rId19"/>
    <sheet name="2023年区级一般公共预算收支预算说明" sheetId="20" r:id="rId20"/>
    <sheet name="表14 2023年区级一般公共预算本级支出预算表" sheetId="21" r:id="rId21"/>
    <sheet name="表15 2023年区级一般公共预算本级支出预算表" sheetId="22" r:id="rId22"/>
    <sheet name="表16 2023年区级一般公共预算本级基本支出预算表" sheetId="23" r:id="rId23"/>
    <sheet name="表17 2023年区级一般公共预算转移支付收支预算表" sheetId="24" r:id="rId24"/>
    <sheet name="表18 2023年区级一般公共预算转移支付支出预算表（分地区）" sheetId="25" r:id="rId25"/>
    <sheet name="表19 2023年区级一般公共预算转移支付支出预算表（分项目）" sheetId="26" r:id="rId26"/>
    <sheet name="表20 2023年区级政府性基金预算收支预算表" sheetId="27" r:id="rId27"/>
    <sheet name="2023年区级政府性基金预算收支预算说明" sheetId="28" r:id="rId28"/>
    <sheet name="表21 2023年区级政府性基金预算本级支出预算表" sheetId="29" r:id="rId29"/>
    <sheet name="表22 2023年区级政府性基金预算转移支付收支预算表" sheetId="30" r:id="rId30"/>
    <sheet name="表23 2023年区级国有资本经营预算收支预算表" sheetId="31" r:id="rId31"/>
    <sheet name="2023年区级国有资本经营预算收支预算说明" sheetId="32" r:id="rId32"/>
    <sheet name="表24 2023年铜梁区社会保险基金收入预算表" sheetId="33" r:id="rId33"/>
    <sheet name="表25 2023年铜梁区社会保险基金支出预算表" sheetId="34" r:id="rId34"/>
    <sheet name="表26 2023年铜梁区社会保险基金结余预算表" sheetId="35" r:id="rId35"/>
    <sheet name="2023年社会保险基金预算收支预算说明" sheetId="36" r:id="rId36"/>
    <sheet name="表27 铜梁区2022年地方政府债务限额及余额情况表" sheetId="37" r:id="rId37"/>
    <sheet name="表28 铜梁区2022年和2023年地方政府一般债务余额情况表" sheetId="38" r:id="rId38"/>
    <sheet name="表29 铜梁区2022年和2023年地方政府专项债务余额情况表" sheetId="39" r:id="rId39"/>
    <sheet name="表30 铜梁区地方政府债券发行及还本付息情况表" sheetId="40" r:id="rId40"/>
    <sheet name="表31 铜梁区2021年地方政府债务限额提前下达情况表" sheetId="41" r:id="rId41"/>
    <sheet name="表32 铜梁区本级2022年年初新增地方政府债券资金安排表" sheetId="42" r:id="rId42"/>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_______xlfn.BAHTTEXT" hidden="1">#NAME?</definedName>
    <definedName name="______xlfn.BAHTTEXT" hidden="1">#NAME?</definedName>
    <definedName name="_____xlfn.BAHTTEXT" hidden="1">#NAME?</definedName>
    <definedName name="____xlfn.BAHTTEXT" hidden="1">#NAME?</definedName>
    <definedName name="___xlfn.BAHTTEXT" hidden="1">#NAME?</definedName>
    <definedName name="___xlfn.IFERROR" hidden="1">#NAME?</definedName>
    <definedName name="__xlfn.BAHTTEXT" hidden="1">#NAME?</definedName>
    <definedName name="__xlfn.IFERROR" hidden="1">#NAME?</definedName>
    <definedName name="__xlfn.SUMIFS" hidden="1">#NAME?</definedName>
    <definedName name="_xlfn.SUMIFS" hidden="1">#NAME?</definedName>
    <definedName name="fa">#REF!</definedName>
    <definedName name="FRC">'[2]Main'!$C$9</definedName>
    <definedName name="fw_04">'[3]表四'!$H$6:$I$57</definedName>
    <definedName name="fw_05">'[3]表五'!$G$6:$H$239</definedName>
    <definedName name="fw_06">'[3]表六'!$D$6:$E$54</definedName>
    <definedName name="fw_97">'[3]表一'!$H$6:$I$1524</definedName>
    <definedName name="fw_98">'[3]表二'!$D$6:$E$224</definedName>
    <definedName name="fw_99">'[3]表三'!$D$6:$E$43</definedName>
    <definedName name="hostfee">'[4]Financ. Overview'!$H$12</definedName>
    <definedName name="HWSheet">1</definedName>
    <definedName name="Module.Prix_SMC">[5]!Module.Prix_SMC</definedName>
    <definedName name="pr_toolbox">'[4]Toolbox'!$A$3:$I$80</definedName>
    <definedName name="_xlnm.Print_Area" hidden="1">#N/A</definedName>
    <definedName name="_xlnm.Print_Titles" hidden="1">#N/A</definedName>
    <definedName name="Prix_SMC">[5]!Prix_SMC</definedName>
    <definedName name="s_c_list">'[6]Toolbox'!$A$7:$H$969</definedName>
    <definedName name="sdlfee">'[4]Financ. Overview'!$H$13</definedName>
    <definedName name="solar_ratio">'[7]POWER ASSUMPTIONS'!$H$7</definedName>
    <definedName name="ss7fee">'[4]Financ. Overview'!$H$18</definedName>
    <definedName name="subsfee">'[4]Financ. Overview'!$H$14</definedName>
    <definedName name="toolbox">'[8]Toolbox'!$C$5:$T$1578</definedName>
    <definedName name="V5.1Fee">'[4]Financ. Overview'!$H$15</definedName>
    <definedName name="地区名称">#REF!</definedName>
    <definedName name="_xlnm.Print_Area" localSheetId="3" hidden="1">'表2 2022年全区财政预算支出执行表'!$A$1:$C$31</definedName>
    <definedName name="_xlnm.Print_Titles" localSheetId="4" hidden="1">'表3 2022年区级一般公共预算收支执行表'!$2:$4</definedName>
    <definedName name="地区名称" localSheetId="4">#REF!</definedName>
    <definedName name="fa" localSheetId="5">#REF!</definedName>
    <definedName name="地区名称" localSheetId="5">#REF!</definedName>
    <definedName name="_xlnm.Print_Area" localSheetId="7">'表5 2022年区级一般公共预算转移支付收支执行表'!$A$1:$D$60</definedName>
    <definedName name="_xlnm.Print_Titles" localSheetId="7" hidden="1">'表5 2022年区级一般公共预算转移支付收支执行表'!$2:$4</definedName>
    <definedName name="地区名称" localSheetId="7">#REF!</definedName>
    <definedName name="_xlnm.Print_Area" localSheetId="8" hidden="1">'表6 2022年区级一般公共预算转移支付支出执行表（分地区）'!$A$1:$C$30</definedName>
    <definedName name="_xlnm.Print_Titles" localSheetId="8" hidden="1">'表6 2022年区级一般公共预算转移支付支出执行表（分地区）'!$2:$7</definedName>
    <definedName name="地区名称" localSheetId="8">#REF!</definedName>
    <definedName name="fa" localSheetId="9">#REF!</definedName>
    <definedName name="_xlnm.Print_Area" localSheetId="9" hidden="1">'表7 2022年区级一般公共预算转移支付支出执行表（分项目）'!$A$1:$C$9</definedName>
    <definedName name="_xlnm.Print_Titles" localSheetId="9" hidden="1">'表7 2022年区级一般公共预算转移支付支出执行表（分项目）'!$2:$5</definedName>
    <definedName name="地区名称" localSheetId="9">#REF!</definedName>
    <definedName name="fa" localSheetId="12">#REF!</definedName>
    <definedName name="_xlnm.Print_Area" localSheetId="12" hidden="1">'表9 2022年区级政府性基金预算本级支出执行表'!$A$1:$F$24</definedName>
    <definedName name="_xlnm.Print_Titles" localSheetId="12" hidden="1">'表9 2022年区级政府性基金预算本级支出执行表'!$2:$4</definedName>
    <definedName name="地区名称" localSheetId="12">#REF!</definedName>
    <definedName name="fa" localSheetId="13">#REF!</definedName>
    <definedName name="地区名称" localSheetId="13">#REF!</definedName>
    <definedName name="_xlnm.Print_Area" localSheetId="14" hidden="1">'表11 2022年区级国有资本经营预算收支执行表'!$A$1:$N$10</definedName>
    <definedName name="地区名称" localSheetId="14">#REF!</definedName>
    <definedName name="_xlnm.Print_Area" localSheetId="16" hidden="1">'表12 2022年全区社会保险基金预算收支执行表'!$A$1:$N$17</definedName>
    <definedName name="地区名称" localSheetId="16">#REF!</definedName>
    <definedName name="_xlnm.Print_Area" localSheetId="18" hidden="1">'表13 2023年区级一般公共预算收支预算表'!$A$1:$G$33</definedName>
    <definedName name="fa" localSheetId="20">#REF!</definedName>
    <definedName name="_xlnm.Print_Titles" localSheetId="20">'表14 2023年区级一般公共预算本级支出预算表'!$2:$4</definedName>
    <definedName name="地区名称" localSheetId="20">#REF!</definedName>
    <definedName name="_xlnm.Print_Area" localSheetId="21">'表15 2023年区级一般公共预算本级支出预算表'!$A$1:$D$30</definedName>
    <definedName name="fa" localSheetId="22">#REF!</definedName>
    <definedName name="_xlnm.Print_Area" localSheetId="22">'表16 2023年区级一般公共预算本级基本支出预算表'!$B$1:$G$25</definedName>
    <definedName name="_xlnm.Print_Titles" localSheetId="22" hidden="1">'表16 2023年区级一般公共预算本级基本支出预算表'!$2:$4</definedName>
    <definedName name="地区名称" localSheetId="22">#REF!</definedName>
    <definedName name="_xlnm.Print_Area" localSheetId="23" hidden="1">'表17 2023年区级一般公共预算转移支付收支预算表'!$A$1:$D$41</definedName>
    <definedName name="_xlnm.Print_Titles" localSheetId="23" hidden="1">'表17 2023年区级一般公共预算转移支付收支预算表'!$1:$4</definedName>
    <definedName name="地区名称" localSheetId="23">#REF!</definedName>
    <definedName name="_xlnm.Print_Area" localSheetId="24" hidden="1">'表18 2023年区级一般公共预算转移支付支出预算表（分地区）'!$A$1:$B$29</definedName>
    <definedName name="_xlnm.Print_Titles" localSheetId="24" hidden="1">'表18 2023年区级一般公共预算转移支付支出预算表（分地区）'!$2:$5</definedName>
    <definedName name="地区名称" localSheetId="24">#REF!</definedName>
    <definedName name="fa" localSheetId="25">#REF!</definedName>
    <definedName name="_xlnm.Print_Area" localSheetId="25" hidden="1">'表19 2023年区级一般公共预算转移支付支出预算表（分项目）'!$A$1:$B$7</definedName>
    <definedName name="_xlnm.Print_Titles" localSheetId="25" hidden="1">'表19 2023年区级一般公共预算转移支付支出预算表（分项目）'!$2:$5</definedName>
    <definedName name="地区名称" localSheetId="25">#REF!</definedName>
    <definedName name="_xlnm.Print_Area" localSheetId="26" hidden="1">'表20 2023年区级政府性基金预算收支预算表'!$A$1:$D$14</definedName>
    <definedName name="_xlnm.Print_Titles" localSheetId="26" hidden="1">'表20 2023年区级政府性基金预算收支预算表'!$1:$4</definedName>
    <definedName name="地区名称" localSheetId="26">#REF!</definedName>
    <definedName name="fa" localSheetId="27">#REF!</definedName>
    <definedName name="地区名称" localSheetId="27">#REF!</definedName>
    <definedName name="fa" localSheetId="28">#REF!</definedName>
    <definedName name="_xlnm.Print_Area" localSheetId="28" hidden="1">'表21 2023年区级政府性基金预算本级支出预算表'!$A$1:$L$25</definedName>
    <definedName name="_xlnm.Print_Titles" localSheetId="28" hidden="1">'表21 2023年区级政府性基金预算本级支出预算表'!$2:$4</definedName>
    <definedName name="地区名称" localSheetId="28">#REF!</definedName>
    <definedName name="fa" localSheetId="29">#REF!</definedName>
    <definedName name="地区名称" localSheetId="29">#REF!</definedName>
    <definedName name="地区名称" localSheetId="30">#REF!</definedName>
    <definedName name="fa" localSheetId="31">#REF!</definedName>
    <definedName name="地区名称" localSheetId="31">#REF!</definedName>
    <definedName name="fa" localSheetId="35">#REF!</definedName>
    <definedName name="地区名称" localSheetId="35">#REF!</definedName>
    <definedName name="_xlnm.Print_Area" localSheetId="39" hidden="1">'表30 铜梁区地方政府债券发行及还本付息情况表'!$A$1:$D$25</definedName>
    <definedName name="fa" localSheetId="40">#REF!</definedName>
    <definedName name="fw_04" localSheetId="40">'[10]表四'!$H$6:$I$57</definedName>
    <definedName name="fw_05" localSheetId="40">'[10]表五'!$G$6:$H$239</definedName>
    <definedName name="fw_06" localSheetId="40">'[10]表六'!$D$6:$E$54</definedName>
    <definedName name="fw_97" localSheetId="40">'[10]表一'!$H$6:$I$1524</definedName>
    <definedName name="fw_98" localSheetId="40">'[10]表二'!$D$6:$E$224</definedName>
    <definedName name="fw_99" localSheetId="40">'[10]表三'!$D$6:$E$43</definedName>
    <definedName name="地区名称" localSheetId="40">#REF!</definedName>
    <definedName name="_xlnm.Print_Titles" localSheetId="6">'表4 2022年区级一般公共预算本级支出执行表 '!$2:$4</definedName>
    <definedName name="_xlnm._FilterDatabase" localSheetId="6" hidden="1">'表4 2022年区级一般公共预算本级支出执行表 '!$K$5:$L$207</definedName>
  </definedNames>
  <calcPr fullCalcOnLoad="1" fullPrecision="0"/>
</workbook>
</file>

<file path=xl/sharedStrings.xml><?xml version="1.0" encoding="utf-8"?>
<sst xmlns="http://schemas.openxmlformats.org/spreadsheetml/2006/main" count="2790" uniqueCount="1579">
  <si>
    <t>区十八届人大三次会议
文件（五）            附件</t>
  </si>
  <si>
    <t>重庆市铜梁区</t>
  </si>
  <si>
    <t>2022年预算执行情况及2023年预算（草案）</t>
  </si>
  <si>
    <t>目     录</t>
  </si>
  <si>
    <t>项目</t>
  </si>
  <si>
    <t>页码</t>
  </si>
  <si>
    <t>第一部分：2022年执行情况</t>
  </si>
  <si>
    <t>表1：2022年全区财政预算收入执行表</t>
  </si>
  <si>
    <t>表2：2022年全区财政预算支出执行表</t>
  </si>
  <si>
    <t>表3：2022年区级一般公共预算收支执行表</t>
  </si>
  <si>
    <t>表4：2022年区级一般公共预算本级支出执行表</t>
  </si>
  <si>
    <t>表5：2022年区级一般公共预算转移支付收支执行表</t>
  </si>
  <si>
    <t>表6：2022年区级一般公共预算转移支付支出执行表（分地区）</t>
  </si>
  <si>
    <t>表7：2022年区级一般公共预算转移支付支出执行表（分项目）</t>
  </si>
  <si>
    <t>表8：2022年区级政府性基金预算收支执行表</t>
  </si>
  <si>
    <t>表9：2022年区级政府性基金预算本级支出执行表</t>
  </si>
  <si>
    <t>表10：2022年区级政府性基金预算转移支付收支执行表</t>
  </si>
  <si>
    <t>表11：2022年区级国有资本经营预算收支执行表</t>
  </si>
  <si>
    <t>表12：2022年全区社会保险基金预算收支执行表</t>
  </si>
  <si>
    <t>第二部分：2023年预算(草案)</t>
  </si>
  <si>
    <t>表13：2023年区级一般公共预算收支预算表</t>
  </si>
  <si>
    <t>表14：2023年区级一般公共预算本级支出预算表</t>
  </si>
  <si>
    <t>表15：2023年区级一般公共预算本级支出预算表（按功能分类科目的基本支出和项目支出）</t>
  </si>
  <si>
    <t>表16：2023年区级一般公共预算本级基本支出预算表（按经济分类科目）</t>
  </si>
  <si>
    <t>表17：2023年区级一般公共预算转移支付收支预算表</t>
  </si>
  <si>
    <t>表18：2023年区级一般公共预算转移支付支出预算表（分地区）</t>
  </si>
  <si>
    <t>表19：2023年区级一般公共预算转移支付支出预算表（分项目）</t>
  </si>
  <si>
    <t>表20：2023年区级政府性基金预算收支预算表</t>
  </si>
  <si>
    <t>表21：2023年区级政府性基金预算本级支出预算表</t>
  </si>
  <si>
    <t>表22：2023年区级政府性基金预算转移支付收支预算表</t>
  </si>
  <si>
    <t>表23：2023年区级国有资本经营预算收支预算表</t>
  </si>
  <si>
    <t>表24：2023年铜梁区社会保险基金收入预算表</t>
  </si>
  <si>
    <t>表25：2023年铜梁区社会保险基金支出预算表</t>
  </si>
  <si>
    <t>表26：2023年铜梁区社会保险基金结余预算表</t>
  </si>
  <si>
    <t>第三部分：债务管控情况</t>
  </si>
  <si>
    <t>表27：铜梁区2022年地方政府债务限额及余额情况表</t>
  </si>
  <si>
    <t>表28：铜梁区2022年和2023年地方政府一般债务余额情况表</t>
  </si>
  <si>
    <t>表29：铜梁区2022年和2023年地方政府专项债务余额情况表</t>
  </si>
  <si>
    <t>表30：铜梁区地方政府债券发行及还本付息情况表</t>
  </si>
  <si>
    <t>表31：铜梁区2023年地方政府债务限额提前下达情况表</t>
  </si>
  <si>
    <t>表32：铜梁区本级2023年年初新增地方政府债券资金安排表</t>
  </si>
  <si>
    <t>表1</t>
  </si>
  <si>
    <t>2022年全区财政预算收入执行表</t>
  </si>
  <si>
    <t>单位：万元</t>
  </si>
  <si>
    <t>收      入</t>
  </si>
  <si>
    <t>全区执行数</t>
  </si>
  <si>
    <t>增长%</t>
  </si>
  <si>
    <t>2021决算</t>
  </si>
  <si>
    <t>一、一般公共预算收入</t>
  </si>
  <si>
    <t xml:space="preserve">  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</si>
  <si>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</si>
  <si>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</si>
  <si>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</si>
  <si>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</si>
  <si>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</si>
  <si>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</si>
  <si>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</si>
  <si>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</si>
  <si>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</si>
  <si>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</si>
  <si>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</si>
  <si>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</si>
  <si>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</si>
  <si>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 xml:space="preserve">  非税收入</t>
  </si>
  <si>
    <t>二、政府性基金预算收入</t>
  </si>
  <si>
    <t>其中：国有土地使用权出让收入</t>
  </si>
  <si>
    <t>三、国有资本经营预算收入</t>
  </si>
  <si>
    <t>四、社会保险基金预算收入</t>
  </si>
  <si>
    <t>表2</t>
  </si>
  <si>
    <t>2022年全区财政预算支出执行表</t>
  </si>
  <si>
    <t>支出</t>
  </si>
  <si>
    <t>执行数</t>
  </si>
  <si>
    <t>2021年决算数</t>
  </si>
  <si>
    <t>一、一般公共预算支出</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</si>
  <si>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</si>
  <si>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</si>
  <si>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</si>
  <si>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</si>
  <si>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</si>
  <si>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</si>
  <si>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</si>
  <si>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</si>
  <si>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</si>
  <si>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</si>
  <si>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</si>
  <si>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</si>
  <si>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</si>
  <si>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</si>
  <si>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</si>
  <si>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援助其它地区支出</t>
  </si>
  <si>
    <t>自然资源海洋气象等支出</t>
  </si>
  <si>
    <t>住房保障支出</t>
  </si>
  <si>
    <t>粮油物资储备支出</t>
  </si>
  <si>
    <t xml:space="preserve">    灾害防治及应急管理支出</t>
  </si>
  <si>
    <t>其他支出</t>
  </si>
  <si>
    <t>债务付息支出</t>
  </si>
  <si>
    <t>债务发行费用支出</t>
  </si>
  <si>
    <t>二、政府性基金预算支出</t>
  </si>
  <si>
    <t>三、国有资本经营预算支出</t>
  </si>
  <si>
    <t>四、社会保险基金预算支出</t>
  </si>
  <si>
    <t>表3</t>
  </si>
  <si>
    <t>表3续</t>
  </si>
  <si>
    <t>2022年区级一般公共预算收支执行表</t>
  </si>
  <si>
    <t>预算数</t>
  </si>
  <si>
    <t>调整预算数</t>
  </si>
  <si>
    <t>变动预算数</t>
  </si>
  <si>
    <t>2021年决算（隐藏）</t>
  </si>
  <si>
    <t>完成预算的％</t>
  </si>
  <si>
    <t>执行数为变动预算%</t>
  </si>
  <si>
    <t>执行数比上年决算数增长%</t>
  </si>
  <si>
    <t>支      出</t>
  </si>
  <si>
    <t>收入总 计</t>
  </si>
  <si>
    <t>支出总计</t>
  </si>
  <si>
    <t>本级收入合计</t>
  </si>
  <si>
    <t>本级支出合计</t>
  </si>
  <si>
    <t>一、税收收入</t>
  </si>
  <si>
    <t>一、一般公共服务支出</t>
  </si>
  <si>
    <t>　增值税</t>
  </si>
  <si>
    <t>二、国防支出</t>
  </si>
  <si>
    <t xml:space="preserve">   企业所得税</t>
  </si>
  <si>
    <t>三、公共安全支出</t>
  </si>
  <si>
    <t xml:space="preserve">   个人所得税</t>
  </si>
  <si>
    <t>四、教育支出</t>
  </si>
  <si>
    <t xml:space="preserve">   资源税</t>
  </si>
  <si>
    <t>五、科学技术支出</t>
  </si>
  <si>
    <t xml:space="preserve">   城市维护建设税</t>
  </si>
  <si>
    <t>六、文化旅游体育与传媒支出</t>
  </si>
  <si>
    <t xml:space="preserve">   房产税</t>
  </si>
  <si>
    <t>七、社会保障和就业支出</t>
  </si>
  <si>
    <t xml:space="preserve">   印花税</t>
  </si>
  <si>
    <t>八、卫生健康支出</t>
  </si>
  <si>
    <t xml:space="preserve">   城镇土地使用税</t>
  </si>
  <si>
    <t>九、节能环保支出</t>
  </si>
  <si>
    <t xml:space="preserve">   土地增值税</t>
  </si>
  <si>
    <t>十、城乡社区支出</t>
  </si>
  <si>
    <t xml:space="preserve">   耕地占用税</t>
  </si>
  <si>
    <t>十一、农林水支出</t>
  </si>
  <si>
    <t xml:space="preserve">   契税</t>
  </si>
  <si>
    <t>十二、交通运输支出</t>
  </si>
  <si>
    <t xml:space="preserve">   环境保护税</t>
  </si>
  <si>
    <t>十三、资源勘探工业信息等支出</t>
  </si>
  <si>
    <t xml:space="preserve">   其他税收收入</t>
  </si>
  <si>
    <t>十四、商业服务业等支出</t>
  </si>
  <si>
    <t>二、非税收入</t>
  </si>
  <si>
    <t>十五、金融支出</t>
  </si>
  <si>
    <t xml:space="preserve">    专项收入</t>
  </si>
  <si>
    <t xml:space="preserve">     十六、援助其他地区支出</t>
  </si>
  <si>
    <t xml:space="preserve">    行政事业性收费收入</t>
  </si>
  <si>
    <t>十七、自然资源海洋气象等支出</t>
  </si>
  <si>
    <t xml:space="preserve">    罚没收入</t>
  </si>
  <si>
    <t>十八、住房保障支出</t>
  </si>
  <si>
    <t xml:space="preserve">    国有资源(资产)有偿使用收入</t>
  </si>
  <si>
    <t>十九、粮油物资储备支出</t>
  </si>
  <si>
    <t xml:space="preserve">    捐赠收入</t>
  </si>
  <si>
    <t>二十、灾害防治及应急管理支出</t>
  </si>
  <si>
    <t xml:space="preserve">    政府住房基金收入</t>
  </si>
  <si>
    <t>二十一、预备费</t>
  </si>
  <si>
    <t xml:space="preserve">    其他收入</t>
  </si>
  <si>
    <t>二十二、其他支出</t>
  </si>
  <si>
    <t>转移性收入合计</t>
  </si>
  <si>
    <t>二十三、债务付息支出</t>
  </si>
  <si>
    <t>一、上级补助收入</t>
  </si>
  <si>
    <t>二十四、债务发行费用支出</t>
  </si>
  <si>
    <t>二、镇上解收入</t>
  </si>
  <si>
    <t>转移性支出合计</t>
  </si>
  <si>
    <t>三、动用预算稳定调节基金</t>
  </si>
  <si>
    <t>一、上解支出</t>
  </si>
  <si>
    <t>四、调入资金</t>
  </si>
  <si>
    <t>二、补助镇级支出</t>
  </si>
  <si>
    <t xml:space="preserve">五、地方政府债务转贷收入 </t>
  </si>
  <si>
    <t>三、地方政府债务还本支出</t>
  </si>
  <si>
    <t xml:space="preserve">    地方政府债券收入(新增）</t>
  </si>
  <si>
    <t xml:space="preserve">    地方政府债券还本支出</t>
  </si>
  <si>
    <t xml:space="preserve">    地方政府债券收入(再融资）</t>
  </si>
  <si>
    <t xml:space="preserve">    地方政府其他债务还本支出</t>
  </si>
  <si>
    <t xml:space="preserve">    地方政府外债借款收入</t>
  </si>
  <si>
    <t>四、安排预算稳定调节基金</t>
  </si>
  <si>
    <t>六、上年结转</t>
  </si>
  <si>
    <t>六、结转下年</t>
  </si>
  <si>
    <t>注：1.本表直观反映2022年一般公共预算收入与支出的平衡关系，收入总计（本级收入合计+转移性收入合计）=支出总计（本级支出合计+转移性支出合计）。
        2.调整预算数是指根据预算法规定，经市人大常委会审查批准对年初预算进行调整后形成的预算数; 变动预算数是指在调整预算数的基础上，根据预算法规定，因不需地方配套的中央专项转移支付增加、上年结转资金安排使用等不属于预算调整事项但引起预算收支变动后形成的预算数，下同。</t>
  </si>
  <si>
    <t xml:space="preserve">    七、调出资金</t>
  </si>
  <si>
    <t>关于2022年区级一般公共预算收支执行情况的说明</t>
  </si>
  <si>
    <t xml:space="preserve">    一般公共预算是以对税收为主体的财政收入，安排用于保障和改善民生、推动经济社会发展、维护国家安全、维持国家机构正常运转等方面的收支预算。
    一、 2022年区级一般公共预算收入
    2022年区级一般公共预算收入年初预算为40.3亿元，调整预算为38.6亿元，变动预算为38.6亿元，执行数为38.93亿元，较上年增长1.5%。其中，税收收入12.37亿元，较上年下降15.9%；非税收入26.56亿元，较上年增长12.4%。
    一般公共预算区级收入加上级补助、镇级上解、调入资金、动用预算稳定调节基金、地方政府债务转贷收入和上年结转等转移性收入59.63亿元，收入总计98.56亿元。
    二、 2022年区级一般公共预算支出
    2022年区级一般公共预算支出年初预算为85.82亿元，调整预算为83亿元，变动预算为83亿元，执行数为75.01亿元，较上年增长15 %。
    一般公共预算区级支出加上解支出、补助镇级、地方政府债务还本支出、安排预算稳定调节基金和结转下年等转移性支出23.55亿元，支出总计98.56亿元。</t>
  </si>
  <si>
    <t>表4</t>
  </si>
  <si>
    <t>2022年区级一般公共预算本级支出执行表</t>
  </si>
  <si>
    <t>支        出</t>
  </si>
  <si>
    <t xml:space="preserve">      一般行政管理事务</t>
  </si>
  <si>
    <t xml:space="preserve">      行政运行</t>
  </si>
  <si>
    <t xml:space="preserve">  一般公共服务支出</t>
  </si>
  <si>
    <t xml:space="preserve">      机关服务</t>
  </si>
  <si>
    <t xml:space="preserve">    人大事务</t>
  </si>
  <si>
    <t xml:space="preserve">      信访事务</t>
  </si>
  <si>
    <t xml:space="preserve">      预算改革业务</t>
  </si>
  <si>
    <t xml:space="preserve">      事业运行</t>
  </si>
  <si>
    <t xml:space="preserve">      财政国库业务</t>
  </si>
  <si>
    <t xml:space="preserve">      其他政府办公厅(室)及相关机构事务支出</t>
  </si>
  <si>
    <t xml:space="preserve">      财政监察</t>
  </si>
  <si>
    <t xml:space="preserve">      人大会议</t>
  </si>
  <si>
    <t xml:space="preserve">    发展与改革事务</t>
  </si>
  <si>
    <t xml:space="preserve">      信息化建设</t>
  </si>
  <si>
    <t xml:space="preserve">      人大监督</t>
  </si>
  <si>
    <t xml:space="preserve">      人大代表履职能力提升</t>
  </si>
  <si>
    <t xml:space="preserve">      其他财政事务支出</t>
  </si>
  <si>
    <t xml:space="preserve">      代表工作</t>
  </si>
  <si>
    <t xml:space="preserve">    税收事务</t>
  </si>
  <si>
    <t xml:space="preserve">      战略规划与实施</t>
  </si>
  <si>
    <t xml:space="preserve">      其他税收事务支出</t>
  </si>
  <si>
    <t xml:space="preserve">      其他人大事务支出</t>
  </si>
  <si>
    <t xml:space="preserve">      经济体制改革研究</t>
  </si>
  <si>
    <t xml:space="preserve">    审计事务</t>
  </si>
  <si>
    <t xml:space="preserve">    政协事务</t>
  </si>
  <si>
    <t xml:space="preserve">      物价管理</t>
  </si>
  <si>
    <t xml:space="preserve">      其他审计事务支出</t>
  </si>
  <si>
    <t xml:space="preserve">    纪检监察事务</t>
  </si>
  <si>
    <t xml:space="preserve">      其他发展与改革事务支出</t>
  </si>
  <si>
    <t xml:space="preserve">      政协会议</t>
  </si>
  <si>
    <t xml:space="preserve">    统计信息事务</t>
  </si>
  <si>
    <t xml:space="preserve">      委员视察</t>
  </si>
  <si>
    <t xml:space="preserve">      巡视工作</t>
  </si>
  <si>
    <t xml:space="preserve">      参政议政</t>
  </si>
  <si>
    <t xml:space="preserve">      专项统计业务</t>
  </si>
  <si>
    <t xml:space="preserve">      其他纪检监察事务支出</t>
  </si>
  <si>
    <t xml:space="preserve">      其他政协事务支出</t>
  </si>
  <si>
    <t xml:space="preserve">      统计抽样调查</t>
  </si>
  <si>
    <t xml:space="preserve">    商贸事务</t>
  </si>
  <si>
    <t xml:space="preserve">    政府办公厅(室)及相关机构事务</t>
  </si>
  <si>
    <t xml:space="preserve">      其他统计信息事务支出</t>
  </si>
  <si>
    <t xml:space="preserve">    财政事务</t>
  </si>
  <si>
    <t xml:space="preserve">      招商引资</t>
  </si>
  <si>
    <t xml:space="preserve">      其他商贸事务支出</t>
  </si>
  <si>
    <t xml:space="preserve">      其他网信事务支出</t>
  </si>
  <si>
    <t xml:space="preserve">    民族事务</t>
  </si>
  <si>
    <t xml:space="preserve">    市场监督管理事务</t>
  </si>
  <si>
    <t xml:space="preserve">      民族工作专项</t>
  </si>
  <si>
    <t xml:space="preserve">    宣传事务</t>
  </si>
  <si>
    <t xml:space="preserve">      食品安全监管</t>
  </si>
  <si>
    <t xml:space="preserve">    档案事务</t>
  </si>
  <si>
    <t xml:space="preserve">      其他市场监督管理事务</t>
  </si>
  <si>
    <t xml:space="preserve">      宣传管理</t>
  </si>
  <si>
    <t xml:space="preserve">    其他一般公共服务支出</t>
  </si>
  <si>
    <t xml:space="preserve">      档案馆</t>
  </si>
  <si>
    <t xml:space="preserve">      其他一般公共服务支出</t>
  </si>
  <si>
    <t xml:space="preserve">    民主党派及工商联事务</t>
  </si>
  <si>
    <t xml:space="preserve">      其他宣传事务支出</t>
  </si>
  <si>
    <t xml:space="preserve">  国防支出</t>
  </si>
  <si>
    <t xml:space="preserve">    统战事务</t>
  </si>
  <si>
    <t xml:space="preserve">    国防动员</t>
  </si>
  <si>
    <t xml:space="preserve">      兵役征集</t>
  </si>
  <si>
    <t xml:space="preserve">      其他民主党派及工商联事务支出</t>
  </si>
  <si>
    <t xml:space="preserve">      人民防空</t>
  </si>
  <si>
    <t xml:space="preserve">    群众团体事务</t>
  </si>
  <si>
    <t xml:space="preserve">      宗教事务</t>
  </si>
  <si>
    <t xml:space="preserve">      民兵</t>
  </si>
  <si>
    <t xml:space="preserve">      华侨事务</t>
  </si>
  <si>
    <t xml:space="preserve">      其他国防动员支出</t>
  </si>
  <si>
    <t xml:space="preserve">    其他国防支出</t>
  </si>
  <si>
    <t xml:space="preserve">      其他统战事务支出</t>
  </si>
  <si>
    <t xml:space="preserve">      其他国防支出</t>
  </si>
  <si>
    <t xml:space="preserve">      其他群众团体事务支出</t>
  </si>
  <si>
    <t xml:space="preserve">    其他共产党事务支出</t>
  </si>
  <si>
    <t xml:space="preserve">  公共安全支出</t>
  </si>
  <si>
    <t xml:space="preserve">    党委办公厅(室)及相关机构事务</t>
  </si>
  <si>
    <t xml:space="preserve">    公安</t>
  </si>
  <si>
    <t xml:space="preserve">      其他共产党事务支出</t>
  </si>
  <si>
    <t xml:space="preserve">      执法办案</t>
  </si>
  <si>
    <t xml:space="preserve">      其他党委办公厅(室)及相关机构事务支出</t>
  </si>
  <si>
    <t xml:space="preserve">    网信事务</t>
  </si>
  <si>
    <t xml:space="preserve">      特勤业务</t>
  </si>
  <si>
    <t xml:space="preserve">    组织事务</t>
  </si>
  <si>
    <t xml:space="preserve">      其他公安支出</t>
  </si>
  <si>
    <t xml:space="preserve">    司法</t>
  </si>
  <si>
    <t xml:space="preserve">      学前教育</t>
  </si>
  <si>
    <t xml:space="preserve">      小学教育</t>
  </si>
  <si>
    <t xml:space="preserve">      其他科学技术管理事务支出</t>
  </si>
  <si>
    <t xml:space="preserve">      基层司法业务</t>
  </si>
  <si>
    <t xml:space="preserve">      初中教育</t>
  </si>
  <si>
    <t xml:space="preserve">    应用研究</t>
  </si>
  <si>
    <t xml:space="preserve">      普法宣传</t>
  </si>
  <si>
    <t xml:space="preserve">      高中教育</t>
  </si>
  <si>
    <t xml:space="preserve">      其他应用研究支出</t>
  </si>
  <si>
    <t xml:space="preserve">      律师管理</t>
  </si>
  <si>
    <t xml:space="preserve">      其他普通教育支出</t>
  </si>
  <si>
    <t xml:space="preserve">    技术研究与开发</t>
  </si>
  <si>
    <t xml:space="preserve">      公共法律服务</t>
  </si>
  <si>
    <t xml:space="preserve">    职业教育</t>
  </si>
  <si>
    <t xml:space="preserve">      科技成果转化与扩散</t>
  </si>
  <si>
    <t xml:space="preserve">      社区矫正</t>
  </si>
  <si>
    <t xml:space="preserve">      中等职业教育</t>
  </si>
  <si>
    <t xml:space="preserve">      其他技术研究与开发支出</t>
  </si>
  <si>
    <t xml:space="preserve">    特殊教育</t>
  </si>
  <si>
    <t xml:space="preserve">    社会科学</t>
  </si>
  <si>
    <t xml:space="preserve">      特殊学校教育</t>
  </si>
  <si>
    <t xml:space="preserve">      社会科学研究</t>
  </si>
  <si>
    <t xml:space="preserve">      其他司法支出</t>
  </si>
  <si>
    <t xml:space="preserve">      工读学校教育</t>
  </si>
  <si>
    <t xml:space="preserve">    科学技术普及</t>
  </si>
  <si>
    <t xml:space="preserve">    国家保密</t>
  </si>
  <si>
    <t xml:space="preserve">      其他特殊教育支出</t>
  </si>
  <si>
    <t xml:space="preserve">      科普活动</t>
  </si>
  <si>
    <t xml:space="preserve">    进修及培训</t>
  </si>
  <si>
    <t xml:space="preserve">      其他科学技术普及支出</t>
  </si>
  <si>
    <t xml:space="preserve">      教师进修</t>
  </si>
  <si>
    <t xml:space="preserve">    其他科学技术支出</t>
  </si>
  <si>
    <t xml:space="preserve">      保密技术</t>
  </si>
  <si>
    <t xml:space="preserve">      干部教育</t>
  </si>
  <si>
    <t xml:space="preserve">      其他科学技术支出</t>
  </si>
  <si>
    <t xml:space="preserve">    其他公共安全支出</t>
  </si>
  <si>
    <t xml:space="preserve">      其他进修及培训</t>
  </si>
  <si>
    <t xml:space="preserve">  文化旅游体育与传媒支出</t>
  </si>
  <si>
    <t xml:space="preserve">      其他公共安全支出</t>
  </si>
  <si>
    <t xml:space="preserve">    教育费附加安排的支出</t>
  </si>
  <si>
    <t xml:space="preserve">    文化和旅游</t>
  </si>
  <si>
    <t xml:space="preserve">  教育支出</t>
  </si>
  <si>
    <t xml:space="preserve">      其他教育费附加安排的支出</t>
  </si>
  <si>
    <t xml:space="preserve">    教育管理事务</t>
  </si>
  <si>
    <t xml:space="preserve">    其他教育支出</t>
  </si>
  <si>
    <t xml:space="preserve">      图书馆</t>
  </si>
  <si>
    <t xml:space="preserve">      其他教育支出</t>
  </si>
  <si>
    <t xml:space="preserve">      文化活动</t>
  </si>
  <si>
    <t xml:space="preserve">  科学技术支出</t>
  </si>
  <si>
    <t xml:space="preserve">      群众文化</t>
  </si>
  <si>
    <t xml:space="preserve">      其他教育管理事务支出</t>
  </si>
  <si>
    <t xml:space="preserve">    科学技术管理事务</t>
  </si>
  <si>
    <t xml:space="preserve">      文化和旅游市场管理</t>
  </si>
  <si>
    <t xml:space="preserve">    普通教育</t>
  </si>
  <si>
    <t xml:space="preserve">      其他文化和旅游支出</t>
  </si>
  <si>
    <t xml:space="preserve">    文物</t>
  </si>
  <si>
    <t xml:space="preserve">      劳动人事争议调解仲裁</t>
  </si>
  <si>
    <t xml:space="preserve">      伤残抚恤</t>
  </si>
  <si>
    <t xml:space="preserve">      文物保护</t>
  </si>
  <si>
    <t xml:space="preserve">      引进人才费用</t>
  </si>
  <si>
    <t xml:space="preserve">      在乡复员、退伍军人生活补助</t>
  </si>
  <si>
    <t xml:space="preserve">      博物馆</t>
  </si>
  <si>
    <t xml:space="preserve">      义务兵优待</t>
  </si>
  <si>
    <t xml:space="preserve">    体育</t>
  </si>
  <si>
    <t xml:space="preserve">      其他人力资源和社会保障管理事务支出</t>
  </si>
  <si>
    <t xml:space="preserve">      农村籍退役士兵老年生活补助</t>
  </si>
  <si>
    <t xml:space="preserve">      体育竞赛</t>
  </si>
  <si>
    <t xml:space="preserve">    民政管理事务</t>
  </si>
  <si>
    <t xml:space="preserve">      烈士纪念设施管理维护</t>
  </si>
  <si>
    <t xml:space="preserve">      体育场馆</t>
  </si>
  <si>
    <t xml:space="preserve">      其他优抚支出</t>
  </si>
  <si>
    <t xml:space="preserve">      群众体育</t>
  </si>
  <si>
    <t xml:space="preserve">    退役安置</t>
  </si>
  <si>
    <t xml:space="preserve">      其他体育支出</t>
  </si>
  <si>
    <t xml:space="preserve">      社会组织管理</t>
  </si>
  <si>
    <t xml:space="preserve">      退役士兵安置</t>
  </si>
  <si>
    <t xml:space="preserve">    新闻出版电影</t>
  </si>
  <si>
    <t xml:space="preserve">      行政区划和地名管理</t>
  </si>
  <si>
    <t xml:space="preserve">      军队移交政府的离退休人员安置</t>
  </si>
  <si>
    <t xml:space="preserve">      其他新闻出版电影支出</t>
  </si>
  <si>
    <t xml:space="preserve">      基层政权建设和社区治理</t>
  </si>
  <si>
    <t xml:space="preserve">      军队移交政府离退休干部管理机构</t>
  </si>
  <si>
    <t xml:space="preserve">    广播电视</t>
  </si>
  <si>
    <t xml:space="preserve">      其他民政管理事务支出</t>
  </si>
  <si>
    <t xml:space="preserve">      退役士兵管理教育</t>
  </si>
  <si>
    <t xml:space="preserve">      广播电视事务</t>
  </si>
  <si>
    <t xml:space="preserve">    行政事业单位养老支出</t>
  </si>
  <si>
    <t xml:space="preserve">      军队转业干部安置</t>
  </si>
  <si>
    <t xml:space="preserve">    其他文化旅游体育与传媒支出</t>
  </si>
  <si>
    <t xml:space="preserve">      行政单位离退休</t>
  </si>
  <si>
    <t xml:space="preserve">      其他退役安置支出</t>
  </si>
  <si>
    <t xml:space="preserve">      宣传文化发展专项支出</t>
  </si>
  <si>
    <t xml:space="preserve">      事业单位离退休</t>
  </si>
  <si>
    <t xml:space="preserve">    社会福利</t>
  </si>
  <si>
    <t xml:space="preserve">      其他文化旅游体育与传媒支出</t>
  </si>
  <si>
    <t xml:space="preserve">      机关事业单位基本养老保险缴费支出</t>
  </si>
  <si>
    <t xml:space="preserve">      儿童福利</t>
  </si>
  <si>
    <t xml:space="preserve">  社会保障和就业支出</t>
  </si>
  <si>
    <t xml:space="preserve">      机关事业单位职业年金缴费支出</t>
  </si>
  <si>
    <t xml:space="preserve">      老年福利</t>
  </si>
  <si>
    <t xml:space="preserve">    人力资源和社会保障管理事务</t>
  </si>
  <si>
    <t xml:space="preserve">      其他行政事业单位养老支出</t>
  </si>
  <si>
    <t xml:space="preserve">      殡葬</t>
  </si>
  <si>
    <t xml:space="preserve">    就业补助</t>
  </si>
  <si>
    <t xml:space="preserve">      社会福利事业单位</t>
  </si>
  <si>
    <t xml:space="preserve">      就业管理事务</t>
  </si>
  <si>
    <t xml:space="preserve">      就业创业服务补贴</t>
  </si>
  <si>
    <t xml:space="preserve">      养老服务</t>
  </si>
  <si>
    <t xml:space="preserve">      其他就业补助支出</t>
  </si>
  <si>
    <t xml:space="preserve">      其他社会福利支出</t>
  </si>
  <si>
    <t xml:space="preserve">      社会保险经办机构</t>
  </si>
  <si>
    <t xml:space="preserve">    抚恤</t>
  </si>
  <si>
    <t xml:space="preserve">    残疾人事业</t>
  </si>
  <si>
    <t xml:space="preserve">      劳动关系和维权</t>
  </si>
  <si>
    <t xml:space="preserve">      死亡抚恤</t>
  </si>
  <si>
    <t xml:space="preserve">      其他退役军人事务管理支出</t>
  </si>
  <si>
    <t xml:space="preserve">      重大公共卫生服务</t>
  </si>
  <si>
    <t xml:space="preserve">      残疾人康复</t>
  </si>
  <si>
    <t xml:space="preserve">    其他社会保障和就业支出</t>
  </si>
  <si>
    <t xml:space="preserve">      突发公共卫生事件应急处理</t>
  </si>
  <si>
    <t xml:space="preserve">      残疾人就业</t>
  </si>
  <si>
    <t xml:space="preserve">      其他社会保障和就业支出</t>
  </si>
  <si>
    <t xml:space="preserve">      其他公共卫生支出</t>
  </si>
  <si>
    <t xml:space="preserve">      残疾人生活和护理补贴</t>
  </si>
  <si>
    <t xml:space="preserve">  卫生健康支出</t>
  </si>
  <si>
    <t xml:space="preserve">    中医药</t>
  </si>
  <si>
    <t xml:space="preserve">      其他残疾人事业支出</t>
  </si>
  <si>
    <t xml:space="preserve">    卫生健康管理事务</t>
  </si>
  <si>
    <t xml:space="preserve">      中医(民族医)药专项</t>
  </si>
  <si>
    <t xml:space="preserve">    红十字事业</t>
  </si>
  <si>
    <t xml:space="preserve">    计划生育事务</t>
  </si>
  <si>
    <t xml:space="preserve">      其他红十字事业支出</t>
  </si>
  <si>
    <t xml:space="preserve">      计划生育服务</t>
  </si>
  <si>
    <t xml:space="preserve">    最低生活保障</t>
  </si>
  <si>
    <t xml:space="preserve">      其他卫生健康管理事务支出</t>
  </si>
  <si>
    <t xml:space="preserve">      其他计划生育事务支出</t>
  </si>
  <si>
    <t xml:space="preserve">      城市最低生活保障金支出</t>
  </si>
  <si>
    <t xml:space="preserve">    公立医院</t>
  </si>
  <si>
    <t xml:space="preserve">    行政事业单位医疗</t>
  </si>
  <si>
    <t xml:space="preserve">      农村最低生活保障金支出</t>
  </si>
  <si>
    <t xml:space="preserve">      综合医院</t>
  </si>
  <si>
    <t xml:space="preserve">      行政单位医疗</t>
  </si>
  <si>
    <t xml:space="preserve">    临时救助</t>
  </si>
  <si>
    <t xml:space="preserve">      中医(民族)医院</t>
  </si>
  <si>
    <t xml:space="preserve">      事业单位医疗</t>
  </si>
  <si>
    <t xml:space="preserve">      临时救助支出</t>
  </si>
  <si>
    <t xml:space="preserve">    基层医疗卫生机构</t>
  </si>
  <si>
    <t xml:space="preserve">      公务员医疗补助</t>
  </si>
  <si>
    <t xml:space="preserve">      流浪乞讨人员救助支出</t>
  </si>
  <si>
    <t xml:space="preserve">      城市社区卫生机构</t>
  </si>
  <si>
    <t xml:space="preserve">      其他行政事业单位医疗支出</t>
  </si>
  <si>
    <t xml:space="preserve">    特困人员救助供养</t>
  </si>
  <si>
    <t xml:space="preserve">      乡镇卫生院</t>
  </si>
  <si>
    <t xml:space="preserve">    财政对基本医疗保险基金的补助</t>
  </si>
  <si>
    <t xml:space="preserve">      城市特困人员救助供养支出</t>
  </si>
  <si>
    <t xml:space="preserve">      其他基层医疗卫生机构支出</t>
  </si>
  <si>
    <t xml:space="preserve">      财政对城乡居民基本医疗保险基金的补助</t>
  </si>
  <si>
    <t xml:space="preserve">      农村特困人员救助供养支出</t>
  </si>
  <si>
    <t xml:space="preserve">    公共卫生</t>
  </si>
  <si>
    <t xml:space="preserve">    医疗救助</t>
  </si>
  <si>
    <t xml:space="preserve">    其他生活救助</t>
  </si>
  <si>
    <t xml:space="preserve">      疾病预防控制机构</t>
  </si>
  <si>
    <t xml:space="preserve">      城乡医疗救助</t>
  </si>
  <si>
    <t xml:space="preserve">      其他城市生活救助</t>
  </si>
  <si>
    <t xml:space="preserve">      卫生监督机构</t>
  </si>
  <si>
    <t xml:space="preserve">      其他医疗救助支出</t>
  </si>
  <si>
    <t xml:space="preserve">      其他农村生活救助</t>
  </si>
  <si>
    <t xml:space="preserve">      妇幼保健机构</t>
  </si>
  <si>
    <t xml:space="preserve">    优抚对象医疗</t>
  </si>
  <si>
    <t xml:space="preserve">    退役军人管理事务</t>
  </si>
  <si>
    <t xml:space="preserve">      精神卫生机构</t>
  </si>
  <si>
    <t xml:space="preserve">      优抚对象医疗补助</t>
  </si>
  <si>
    <t xml:space="preserve">      其他专业公共卫生机构</t>
  </si>
  <si>
    <t xml:space="preserve">      其他优抚对象医疗支出</t>
  </si>
  <si>
    <t xml:space="preserve">      基本公共卫生服务</t>
  </si>
  <si>
    <t xml:space="preserve">    医疗保障管理事务</t>
  </si>
  <si>
    <t xml:space="preserve">      水体</t>
  </si>
  <si>
    <t xml:space="preserve">      工程建设管理</t>
  </si>
  <si>
    <t xml:space="preserve">      噪声</t>
  </si>
  <si>
    <t xml:space="preserve">      住宅建设与房地产市场监管</t>
  </si>
  <si>
    <t xml:space="preserve">      固体废弃物与化学品</t>
  </si>
  <si>
    <t xml:space="preserve">      其他城乡社区管理事务支出</t>
  </si>
  <si>
    <t xml:space="preserve">      医疗保障政策管理</t>
  </si>
  <si>
    <t xml:space="preserve">      土壤</t>
  </si>
  <si>
    <t xml:space="preserve">    城乡社区规划与管理</t>
  </si>
  <si>
    <t xml:space="preserve">      医疗保障经办事务</t>
  </si>
  <si>
    <t xml:space="preserve">      其他污染防治支出</t>
  </si>
  <si>
    <t xml:space="preserve">      城乡社区规划与管理</t>
  </si>
  <si>
    <t xml:space="preserve">    自然生态保护</t>
  </si>
  <si>
    <t xml:space="preserve">    城乡社区公共设施</t>
  </si>
  <si>
    <t xml:space="preserve">      其他医疗保障管理事务支出</t>
  </si>
  <si>
    <t xml:space="preserve">      自然保护地</t>
  </si>
  <si>
    <t xml:space="preserve">      小城镇基础设施建设</t>
  </si>
  <si>
    <t xml:space="preserve">    老龄卫生健康事务</t>
  </si>
  <si>
    <t xml:space="preserve">    天然林保护</t>
  </si>
  <si>
    <t xml:space="preserve">      其他城乡社区公共设施支出</t>
  </si>
  <si>
    <t xml:space="preserve">      老龄卫生健康事务</t>
  </si>
  <si>
    <t xml:space="preserve">      其他天然林保护支出</t>
  </si>
  <si>
    <t xml:space="preserve">    城乡社区环境卫生</t>
  </si>
  <si>
    <t xml:space="preserve">    其他卫生健康支出</t>
  </si>
  <si>
    <t xml:space="preserve">    退耕还林还草</t>
  </si>
  <si>
    <t xml:space="preserve">      城乡社区环境卫生</t>
  </si>
  <si>
    <t xml:space="preserve">      其他卫生健康支出</t>
  </si>
  <si>
    <t xml:space="preserve">      其他退耕还林还草支出</t>
  </si>
  <si>
    <t xml:space="preserve">    建设市场管理与监督</t>
  </si>
  <si>
    <t xml:space="preserve">  节能环保支出</t>
  </si>
  <si>
    <t xml:space="preserve">    能源节约利用</t>
  </si>
  <si>
    <t xml:space="preserve">      建设市场管理与监督</t>
  </si>
  <si>
    <t xml:space="preserve">    环境保护管理事务</t>
  </si>
  <si>
    <t xml:space="preserve">      能源节约利用</t>
  </si>
  <si>
    <t xml:space="preserve">    其他城乡社区支出</t>
  </si>
  <si>
    <t xml:space="preserve">    污染减排</t>
  </si>
  <si>
    <t xml:space="preserve">      其他城乡社区支出</t>
  </si>
  <si>
    <t xml:space="preserve">      生态环境执法监察</t>
  </si>
  <si>
    <t xml:space="preserve">  农林水支出</t>
  </si>
  <si>
    <t xml:space="preserve">      生态环境保护宣传</t>
  </si>
  <si>
    <t xml:space="preserve">    其他节能环保支出</t>
  </si>
  <si>
    <t xml:space="preserve">    农业农村</t>
  </si>
  <si>
    <t xml:space="preserve">      其他环境保护管理事务支出</t>
  </si>
  <si>
    <t xml:space="preserve">      其他节能环保支出</t>
  </si>
  <si>
    <t xml:space="preserve">    环境监测与监察</t>
  </si>
  <si>
    <t xml:space="preserve">  城乡社区支出</t>
  </si>
  <si>
    <t xml:space="preserve">      建设项目环评审查与监督</t>
  </si>
  <si>
    <t xml:space="preserve">    城乡社区管理事务</t>
  </si>
  <si>
    <t xml:space="preserve">      其他环境监测与监察支出</t>
  </si>
  <si>
    <t xml:space="preserve">      科技转化与推广服务</t>
  </si>
  <si>
    <t xml:space="preserve">    污染防治</t>
  </si>
  <si>
    <t xml:space="preserve">      病虫害控制</t>
  </si>
  <si>
    <t xml:space="preserve">      大气</t>
  </si>
  <si>
    <t xml:space="preserve">      城管执法</t>
  </si>
  <si>
    <t xml:space="preserve">      农产品质量安全</t>
  </si>
  <si>
    <t xml:space="preserve">      执法监管</t>
  </si>
  <si>
    <t xml:space="preserve">      行业业务管理</t>
  </si>
  <si>
    <t xml:space="preserve">      农村基础设施建设</t>
  </si>
  <si>
    <t xml:space="preserve">      其他林业和草原支出</t>
  </si>
  <si>
    <t xml:space="preserve">      其他巩固脱贫衔接乡村振兴支出</t>
  </si>
  <si>
    <t xml:space="preserve">      稳定农民收入补贴</t>
  </si>
  <si>
    <t xml:space="preserve">    水利</t>
  </si>
  <si>
    <t xml:space="preserve">    农村综合改革</t>
  </si>
  <si>
    <t xml:space="preserve">      农业生产发展</t>
  </si>
  <si>
    <t xml:space="preserve">      对村级公益事业建设的补助</t>
  </si>
  <si>
    <t xml:space="preserve">      农村合作经济</t>
  </si>
  <si>
    <t xml:space="preserve">      对村民委员会和村党支部的补助</t>
  </si>
  <si>
    <t xml:space="preserve">      农产品加工与促销</t>
  </si>
  <si>
    <t xml:space="preserve">      水利行业业务管理</t>
  </si>
  <si>
    <t xml:space="preserve">      对村集体经济组织的补助</t>
  </si>
  <si>
    <t xml:space="preserve">      农业资源保护修复与利用</t>
  </si>
  <si>
    <t xml:space="preserve">      水利工程建设</t>
  </si>
  <si>
    <t xml:space="preserve">      其他农村综合改革支出</t>
  </si>
  <si>
    <t xml:space="preserve">      农村道路建设</t>
  </si>
  <si>
    <t xml:space="preserve">      水利工程运行与维护</t>
  </si>
  <si>
    <t xml:space="preserve">    普惠金融发展支出</t>
  </si>
  <si>
    <t xml:space="preserve">      对高校毕业生到基层任职补助</t>
  </si>
  <si>
    <t xml:space="preserve">      水利前期工作</t>
  </si>
  <si>
    <t xml:space="preserve">      支持农村金融机构</t>
  </si>
  <si>
    <t xml:space="preserve">      农田建设</t>
  </si>
  <si>
    <t xml:space="preserve">      水利执法监督</t>
  </si>
  <si>
    <t xml:space="preserve">      农业保险保费补贴</t>
  </si>
  <si>
    <t xml:space="preserve">      其他农业农村支出</t>
  </si>
  <si>
    <t xml:space="preserve">      水土保持</t>
  </si>
  <si>
    <t xml:space="preserve">      创业担保贷款贴息及奖补</t>
  </si>
  <si>
    <t xml:space="preserve">    林业和草原</t>
  </si>
  <si>
    <t xml:space="preserve">      水资源节约管理与保护</t>
  </si>
  <si>
    <t xml:space="preserve">    其他农林水支出</t>
  </si>
  <si>
    <t xml:space="preserve">      水质监测</t>
  </si>
  <si>
    <t xml:space="preserve">      其他农林水支出</t>
  </si>
  <si>
    <t xml:space="preserve">      事业机构</t>
  </si>
  <si>
    <t xml:space="preserve">      水文测报</t>
  </si>
  <si>
    <t xml:space="preserve">  交通运输支出</t>
  </si>
  <si>
    <t xml:space="preserve">      森林资源培育</t>
  </si>
  <si>
    <t xml:space="preserve">      防汛</t>
  </si>
  <si>
    <t xml:space="preserve">    公路水路运输</t>
  </si>
  <si>
    <t xml:space="preserve">      技术推广与转化</t>
  </si>
  <si>
    <t xml:space="preserve">      抗旱</t>
  </si>
  <si>
    <t xml:space="preserve">      森林资源管理</t>
  </si>
  <si>
    <t xml:space="preserve">      农村水利</t>
  </si>
  <si>
    <t xml:space="preserve">      森林生态效益补偿</t>
  </si>
  <si>
    <t xml:space="preserve">      大中型水库移民后期扶持专项支出</t>
  </si>
  <si>
    <t xml:space="preserve">      公路建设</t>
  </si>
  <si>
    <t xml:space="preserve">      动植物保护</t>
  </si>
  <si>
    <t xml:space="preserve">      农村人畜饮水</t>
  </si>
  <si>
    <t xml:space="preserve">      公路养护</t>
  </si>
  <si>
    <t xml:space="preserve">      执法与监督</t>
  </si>
  <si>
    <t xml:space="preserve">      其他水利支出</t>
  </si>
  <si>
    <t xml:space="preserve">      公路和运输安全</t>
  </si>
  <si>
    <t xml:space="preserve">      林区公共支出</t>
  </si>
  <si>
    <t xml:space="preserve">    巩固脱贫衔接乡村振兴</t>
  </si>
  <si>
    <t xml:space="preserve">      公路运输管理</t>
  </si>
  <si>
    <t xml:space="preserve">      林业草原防灾减灾</t>
  </si>
  <si>
    <t xml:space="preserve">      水路运输管理支出</t>
  </si>
  <si>
    <t xml:space="preserve">      其他公路水路运输支出</t>
  </si>
  <si>
    <t xml:space="preserve">  金融支出</t>
  </si>
  <si>
    <t xml:space="preserve">      保障性住房租金补贴</t>
  </si>
  <si>
    <t xml:space="preserve">    车辆购置税支出</t>
  </si>
  <si>
    <t xml:space="preserve">    其他金融支出</t>
  </si>
  <si>
    <t xml:space="preserve">      老旧小区改造</t>
  </si>
  <si>
    <t xml:space="preserve">      车辆购置税用于公路等基础设施建设支出</t>
  </si>
  <si>
    <t xml:space="preserve">      其他金融支出</t>
  </si>
  <si>
    <t xml:space="preserve">      其他保障性安居工程支出</t>
  </si>
  <si>
    <t xml:space="preserve">    其他交通运输支出</t>
  </si>
  <si>
    <t xml:space="preserve">  援助其他地区支出</t>
  </si>
  <si>
    <t xml:space="preserve">    住房改革支出</t>
  </si>
  <si>
    <t xml:space="preserve">      公共交通运营补助</t>
  </si>
  <si>
    <t xml:space="preserve">    其他支出</t>
  </si>
  <si>
    <t xml:space="preserve">      住房公积金</t>
  </si>
  <si>
    <t xml:space="preserve">      其他交通运输支出</t>
  </si>
  <si>
    <t xml:space="preserve">  自然资源海洋气象等支出</t>
  </si>
  <si>
    <t xml:space="preserve">  粮油物资储备支出</t>
  </si>
  <si>
    <t xml:space="preserve">  资源勘探工业信息等支出</t>
  </si>
  <si>
    <t xml:space="preserve">    自然资源事务</t>
  </si>
  <si>
    <t xml:space="preserve">    粮油物资事务</t>
  </si>
  <si>
    <t xml:space="preserve">    工业和信息产业监管</t>
  </si>
  <si>
    <t xml:space="preserve">      专项业务活动</t>
  </si>
  <si>
    <t xml:space="preserve">      自然资源规划及管理</t>
  </si>
  <si>
    <t xml:space="preserve">      其他粮油物资事务支出</t>
  </si>
  <si>
    <t xml:space="preserve">      自然资源利用与保护</t>
  </si>
  <si>
    <t xml:space="preserve">  灾害防治及应急管理支出</t>
  </si>
  <si>
    <t xml:space="preserve">      其他工业和信息产业监管支出</t>
  </si>
  <si>
    <t xml:space="preserve">      自然资源社会公益服务</t>
  </si>
  <si>
    <t xml:space="preserve">    应急管理事务</t>
  </si>
  <si>
    <t xml:space="preserve">    支持中小企业发展和管理支出</t>
  </si>
  <si>
    <t xml:space="preserve">      自然资源调查与确权登记</t>
  </si>
  <si>
    <t xml:space="preserve">      中小企业发展专项</t>
  </si>
  <si>
    <t xml:space="preserve">      地质勘查与矿产资源管理</t>
  </si>
  <si>
    <t xml:space="preserve">      安全监管</t>
  </si>
  <si>
    <t xml:space="preserve">  商业服务业等支出</t>
  </si>
  <si>
    <t xml:space="preserve">      其他自然资源事务支出</t>
  </si>
  <si>
    <t xml:space="preserve">      应急救援</t>
  </si>
  <si>
    <t xml:space="preserve">    商业流通事务</t>
  </si>
  <si>
    <t xml:space="preserve">    气象事务</t>
  </si>
  <si>
    <t xml:space="preserve">      应急管理</t>
  </si>
  <si>
    <t xml:space="preserve">      气象基础设施建设与维修</t>
  </si>
  <si>
    <t xml:space="preserve">      市场监测及信息管理</t>
  </si>
  <si>
    <t xml:space="preserve">      其他气象事务支出</t>
  </si>
  <si>
    <t xml:space="preserve">      其他应急管理支出</t>
  </si>
  <si>
    <t xml:space="preserve">      其他商业流通事务支出</t>
  </si>
  <si>
    <t xml:space="preserve">  住房保障支出</t>
  </si>
  <si>
    <t xml:space="preserve">    消防救援事务</t>
  </si>
  <si>
    <t xml:space="preserve">    涉外发展服务支出</t>
  </si>
  <si>
    <t xml:space="preserve">    保障性安居工程支出</t>
  </si>
  <si>
    <t xml:space="preserve">      其他涉外发展服务支出</t>
  </si>
  <si>
    <t xml:space="preserve">      棚户区改造</t>
  </si>
  <si>
    <t xml:space="preserve">      消防应急救援</t>
  </si>
  <si>
    <t xml:space="preserve">    其他商业服务业等支出</t>
  </si>
  <si>
    <t xml:space="preserve">      农村危房改造</t>
  </si>
  <si>
    <t xml:space="preserve">      其他消防救援事务支出</t>
  </si>
  <si>
    <t xml:space="preserve">      其他商业服务业等支出</t>
  </si>
  <si>
    <t xml:space="preserve">      公共租赁住房</t>
  </si>
  <si>
    <t xml:space="preserve">    自然灾害防治</t>
  </si>
  <si>
    <t xml:space="preserve">      地质灾害防治</t>
  </si>
  <si>
    <t xml:space="preserve">      其他自然灾害防治支出</t>
  </si>
  <si>
    <t xml:space="preserve">    自然灾害救灾及恢复重建支出</t>
  </si>
  <si>
    <t xml:space="preserve">      自然灾害救灾补助</t>
  </si>
  <si>
    <t xml:space="preserve">      其他自然灾害救灾及恢复重建支出</t>
  </si>
  <si>
    <t xml:space="preserve">    其他灾害防治及应急管理支出</t>
  </si>
  <si>
    <t xml:space="preserve">      其他灾害防治及应急管理支出</t>
  </si>
  <si>
    <t xml:space="preserve">  债务付息支出</t>
  </si>
  <si>
    <t xml:space="preserve">    地方政府一般债务付息支出</t>
  </si>
  <si>
    <t xml:space="preserve">      地方政府一般债券付息支出</t>
  </si>
  <si>
    <t xml:space="preserve">      地方政府向国际组织借款付息支出</t>
  </si>
  <si>
    <t xml:space="preserve">  债务发行费用支出</t>
  </si>
  <si>
    <t xml:space="preserve">    地方政府一般债务发行费用支出</t>
  </si>
  <si>
    <t>表5</t>
  </si>
  <si>
    <t>2022年区级一般公共预算转移支付收支执行表</t>
  </si>
  <si>
    <t>收        入</t>
  </si>
  <si>
    <t>上级补助收入</t>
  </si>
  <si>
    <t>上解支出</t>
  </si>
  <si>
    <t>一、一般性转移支付收入</t>
  </si>
  <si>
    <t>补助镇级支出</t>
  </si>
  <si>
    <t xml:space="preserve">       增值税和消费税税收返还 </t>
  </si>
  <si>
    <t>一、一般性转移支付支出</t>
  </si>
  <si>
    <t xml:space="preserve">       所得税基数返还</t>
  </si>
  <si>
    <t xml:space="preserve">       其他一般性转移支付</t>
  </si>
  <si>
    <t xml:space="preserve">       成品油税费改革税收返还</t>
  </si>
  <si>
    <t xml:space="preserve">       增值税“五五分享”税收返还</t>
  </si>
  <si>
    <t xml:space="preserve">       均衡性转移支付 </t>
  </si>
  <si>
    <t xml:space="preserve">       革命老区转移支付</t>
  </si>
  <si>
    <t xml:space="preserve">       民族地区转移支付</t>
  </si>
  <si>
    <t xml:space="preserve">       欠发达地区转移支付支出</t>
  </si>
  <si>
    <t xml:space="preserve">       县级基本财力保障机制奖补资金 </t>
  </si>
  <si>
    <t xml:space="preserve">       结算补助 </t>
  </si>
  <si>
    <t xml:space="preserve">       体制补助</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</si>
  <si>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</si>
  <si>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</si>
  <si>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</si>
  <si>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</si>
  <si>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</si>
  <si>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</si>
  <si>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增值税留抵退税转移支付支出</t>
  </si>
  <si>
    <t xml:space="preserve">       其他退税关税降费转移支付支出</t>
  </si>
  <si>
    <t xml:space="preserve">       共同财政事权转移支付</t>
  </si>
  <si>
    <t xml:space="preserve">           一般公共服务共同财政事权转移支付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</si>
  <si>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</si>
  <si>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</si>
  <si>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</si>
  <si>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</si>
  <si>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</si>
  <si>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</si>
  <si>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</si>
  <si>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林水共同财政事权转移支付支出</t>
  </si>
  <si>
    <t xml:space="preserve">           房保障共同财政事权转移支付支出</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</si>
  <si>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</si>
  <si>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</si>
  <si>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</si>
  <si>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</si>
  <si>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</si>
  <si>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</si>
  <si>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</si>
  <si>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</si>
  <si>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</si>
  <si>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</si>
  <si>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</si>
  <si>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</si>
  <si>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</si>
  <si>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</si>
  <si>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</si>
  <si>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</si>
  <si>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金融支出</t>
  </si>
  <si>
    <t xml:space="preserve">       自然资源海洋气象等</t>
  </si>
  <si>
    <t xml:space="preserve">       住房保障</t>
  </si>
  <si>
    <t xml:space="preserve">       灾害防治及应急管理</t>
  </si>
  <si>
    <t>表6</t>
  </si>
  <si>
    <t xml:space="preserve">2022年区级一般公共预算转移支付支出执行表 </t>
  </si>
  <si>
    <t>（分地区）</t>
  </si>
  <si>
    <t>镇名称</t>
  </si>
  <si>
    <t>补助镇级支出合计</t>
  </si>
  <si>
    <t>土桥镇</t>
  </si>
  <si>
    <t>二坪镇</t>
  </si>
  <si>
    <t>水口镇</t>
  </si>
  <si>
    <t>安居镇</t>
  </si>
  <si>
    <t>白羊镇</t>
  </si>
  <si>
    <t>平滩镇</t>
  </si>
  <si>
    <t>双山镇</t>
  </si>
  <si>
    <t>小林镇</t>
  </si>
  <si>
    <t>虎峰镇</t>
  </si>
  <si>
    <t>石鱼镇</t>
  </si>
  <si>
    <t>福果镇</t>
  </si>
  <si>
    <t>少云镇</t>
  </si>
  <si>
    <t>高楼镇</t>
  </si>
  <si>
    <t>维新镇</t>
  </si>
  <si>
    <t>大庙镇</t>
  </si>
  <si>
    <t>围龙镇</t>
  </si>
  <si>
    <t>华兴镇</t>
  </si>
  <si>
    <t>庆隆镇</t>
  </si>
  <si>
    <t>永嘉镇</t>
  </si>
  <si>
    <t>西河镇</t>
  </si>
  <si>
    <t>安溪镇</t>
  </si>
  <si>
    <t>侣俸镇</t>
  </si>
  <si>
    <t>太平镇</t>
  </si>
  <si>
    <t>未落实到镇</t>
  </si>
  <si>
    <t>表7</t>
  </si>
  <si>
    <t>（分项目）</t>
  </si>
  <si>
    <t>项             目</t>
  </si>
  <si>
    <t>支         出</t>
  </si>
  <si>
    <t xml:space="preserve">      一般性转移支付补助</t>
  </si>
  <si>
    <t xml:space="preserve">   专项转移支付补助</t>
  </si>
  <si>
    <t>表8</t>
  </si>
  <si>
    <t>表8续</t>
  </si>
  <si>
    <t>2022年区级政府性基金预算收支执行表</t>
  </si>
  <si>
    <t xml:space="preserve"> </t>
  </si>
  <si>
    <t>上年决算数</t>
  </si>
  <si>
    <t>总  计</t>
  </si>
  <si>
    <t>一、国有土地收益基金收入</t>
  </si>
  <si>
    <t>一、文化旅游体育与传媒支出</t>
  </si>
  <si>
    <t>二、农业土地开发资金收入</t>
  </si>
  <si>
    <t>二、社会保障和就业支出</t>
  </si>
  <si>
    <t>三、国有土地使用权出让收入</t>
  </si>
  <si>
    <t>三、城乡社区支出</t>
  </si>
  <si>
    <t>四、污水处理费收入</t>
  </si>
  <si>
    <t>四、农林水支出</t>
  </si>
  <si>
    <t>五、城市基础设施配套费收入</t>
  </si>
  <si>
    <t>五、  交通运输支出</t>
  </si>
  <si>
    <t>六、其他支出</t>
  </si>
  <si>
    <t>七、债务付息支出</t>
  </si>
  <si>
    <t xml:space="preserve">二、地方政府债务转贷收入 </t>
  </si>
  <si>
    <t>八、债务发行费用支出</t>
  </si>
  <si>
    <t xml:space="preserve">    地方政府债券收入（新增）</t>
  </si>
  <si>
    <t xml:space="preserve">    地方政府债券收入（再融资）</t>
  </si>
  <si>
    <t>三、上年结转</t>
  </si>
  <si>
    <t>三、调出资金</t>
  </si>
  <si>
    <t>注：1.本表直观反映2022年政府性基金预算收入与支出的平衡关系。
        2.收入总计（本级收入合计+转移性收入合计）=支出总计（本级支出合计+转移性支出合计）。</t>
  </si>
  <si>
    <t>四、地方政府债务还本支出</t>
  </si>
  <si>
    <t>五、结转下年</t>
  </si>
  <si>
    <t>关于2022年区级政府性基金预算收支执行情况的说明</t>
  </si>
  <si>
    <t xml:space="preserve">    政府性基金预算是对依照法律、行政法规的规定在一定期限内向特定对象征收、收取或者以其他方式筹集的资金，专项用于特定公共事业发展的收支预算。
    一、2022年区级政府性基金预算收入
    2022年区级政府性基金预算收入年初预算为74亿元，调整预算为74亿元，变动预算为74亿元，执行数为74.01亿元，较上年下降0.3%，其中，国有土地使用权出让收入70.75亿元，较上年增长1.6%。
    政府性基金预算区级收入加上级补助收入、地方政府债务转贷收入、上年结转和转移性收入28.97亿元，收入总计102.98亿元。
    二、2022年区级政府性基金预算支出
    2022年区级政府性基金预算支出年初预算为49.08亿元，调整预算为80.59亿元，变动预算为80.57亿元，执行数为76.04亿元，较上年增长25.1%。
    政府性基金预算区级支出加上解支出、补助下级、地方政府债务还本支出和结转下年等转移性支出26.94亿元，支出总计102.98亿元。</t>
  </si>
  <si>
    <t>表9</t>
  </si>
  <si>
    <t>2022年区级政府性基金预算本级支出执行表</t>
  </si>
  <si>
    <t xml:space="preserve">    污水处理费安排的支出</t>
  </si>
  <si>
    <t xml:space="preserve">      国有土地使用权出让金债务付息支出</t>
  </si>
  <si>
    <t xml:space="preserve">      污水处理设施建设和运营</t>
  </si>
  <si>
    <t xml:space="preserve">      土地储备专项债券付息支出</t>
  </si>
  <si>
    <t>征地和拆迁补偿支出</t>
  </si>
  <si>
    <t xml:space="preserve">    大中型水库移民后期扶持基金支出</t>
  </si>
  <si>
    <t xml:space="preserve">      棚户区改造专项债券付息支出</t>
  </si>
  <si>
    <t>城市建设支出</t>
  </si>
  <si>
    <t xml:space="preserve">      移民补助</t>
  </si>
  <si>
    <t xml:space="preserve">    大中型水库库区基金安排的支出</t>
  </si>
  <si>
    <t xml:space="preserve">      其他地方自行试点项目收益专项债券付息支出</t>
  </si>
  <si>
    <t>其他国有土地使用权出让收入安排的支出</t>
  </si>
  <si>
    <t xml:space="preserve">      基础设施建设和经济发展</t>
  </si>
  <si>
    <t>其他地方自行试点项目收益专项债券收入安排的支出</t>
  </si>
  <si>
    <t xml:space="preserve">    小型水库移民扶助基金安排的支出</t>
  </si>
  <si>
    <t xml:space="preserve">    三峡水库库区基金支出</t>
  </si>
  <si>
    <t xml:space="preserve">    地方政府专项债务发行费用支出</t>
  </si>
  <si>
    <t>用于体育事业的彩票公益金支出</t>
  </si>
  <si>
    <t xml:space="preserve">      国有土地使用权出让金债务发行费用支出</t>
  </si>
  <si>
    <t xml:space="preserve">    国家重大水利工程建设基金安排的支出</t>
  </si>
  <si>
    <t xml:space="preserve">      其他地方自行试点项目收益专项债券发行费用支出</t>
  </si>
  <si>
    <t xml:space="preserve">    国有土地使用权出让收入安排的支出</t>
  </si>
  <si>
    <t xml:space="preserve">      三峡后续工作</t>
  </si>
  <si>
    <t xml:space="preserve">      征地和拆迁补偿支出</t>
  </si>
  <si>
    <t xml:space="preserve">  其他支出</t>
  </si>
  <si>
    <t xml:space="preserve">      土地开发支出</t>
  </si>
  <si>
    <t xml:space="preserve">    其他政府性基金及对应专项债务收入安排的支出</t>
  </si>
  <si>
    <t xml:space="preserve">      城市建设支出</t>
  </si>
  <si>
    <t xml:space="preserve">      其他地方自行试点项目收益专项债券收入安排的支出</t>
  </si>
  <si>
    <t xml:space="preserve">      农村基础设施建设支出</t>
  </si>
  <si>
    <t xml:space="preserve">    彩票公益金安排的支出</t>
  </si>
  <si>
    <t xml:space="preserve">      土地出让业务支出</t>
  </si>
  <si>
    <t xml:space="preserve">      用于社会福利的彩票公益金支出</t>
  </si>
  <si>
    <t xml:space="preserve">      其他国有土地使用权出让收入安排的支出</t>
  </si>
  <si>
    <t xml:space="preserve">      用于体育事业的彩票公益金支出</t>
  </si>
  <si>
    <t xml:space="preserve">    国有土地收益基金安排的支出</t>
  </si>
  <si>
    <t xml:space="preserve">      用于教育事业的彩票公益金支出</t>
  </si>
  <si>
    <t xml:space="preserve">      用于残疾人事业的彩票公益金支出</t>
  </si>
  <si>
    <t xml:space="preserve">    农业土地开发资金安排的支出</t>
  </si>
  <si>
    <t xml:space="preserve">      用于城乡医疗救助的彩票公益金支出</t>
  </si>
  <si>
    <t xml:space="preserve">    城市基础设施配套费安排的支出</t>
  </si>
  <si>
    <t xml:space="preserve">      用于其他社会公益事业的彩票公益金支出</t>
  </si>
  <si>
    <t xml:space="preserve">      其他城市基础设施配套费安排的支出</t>
  </si>
  <si>
    <t xml:space="preserve">    地方政府专项债务付息支出</t>
  </si>
  <si>
    <t>表10</t>
  </si>
  <si>
    <t xml:space="preserve">2022年区级政府性基金预算转移支付收支执行表 </t>
  </si>
  <si>
    <t>收       入</t>
  </si>
  <si>
    <t>合计</t>
  </si>
  <si>
    <t xml:space="preserve">     一、社会保障和就业</t>
  </si>
  <si>
    <t>一、国有土地使用权出让收入安排的支出</t>
  </si>
  <si>
    <t xml:space="preserve">     二、农林水</t>
  </si>
  <si>
    <t>二、彩票公益金及对应专项债务收入安排的支出</t>
  </si>
  <si>
    <t xml:space="preserve">     三、城乡社区</t>
  </si>
  <si>
    <t xml:space="preserve">     四、其他收入</t>
  </si>
  <si>
    <t>表11</t>
  </si>
  <si>
    <t>2022年区级国有资本经营预算收支执行表</t>
  </si>
  <si>
    <t>调整
预算数</t>
  </si>
  <si>
    <t>变动
预算数</t>
  </si>
  <si>
    <t>执行数
为变动
预算%</t>
  </si>
  <si>
    <t>执行数比
上年决算
数增长%</t>
  </si>
  <si>
    <t>支       出</t>
  </si>
  <si>
    <t>解决历史遗留问题及改革成本支出</t>
  </si>
  <si>
    <t xml:space="preserve">      其他解决历史遗留问题及改革成本支出</t>
  </si>
  <si>
    <t xml:space="preserve">  上级补助收入</t>
  </si>
  <si>
    <t xml:space="preserve">    调出资金</t>
  </si>
  <si>
    <t>关于2022年区级国有资本经营预算收支执行情况的说明</t>
  </si>
  <si>
    <t xml:space="preserve">        国有资本经营预算是对国有资本收益作出支出安排的收支预算。
        2022年区级国有资本经营预算收入年初预算为0.1亿元，调整预算为0.1亿元，变动预算为0.1亿元，执行数为0.1亿元，调出到一般公共预算统筹安排。     </t>
  </si>
  <si>
    <t>表12</t>
  </si>
  <si>
    <t>2022年全区社会保险基金预算收支执行表</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</si>
  <si>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</si>
  <si>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</si>
  <si>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</si>
  <si>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</si>
  <si>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</si>
  <si>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</si>
  <si>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</si>
  <si>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</si>
  <si>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</si>
  <si>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t>
  </si>
  <si>
    <t>城乡居民合作医疗保险基金</t>
  </si>
  <si>
    <t>三、失业保险基金收入</t>
  </si>
  <si>
    <t>三、失业保险基金支出</t>
  </si>
  <si>
    <t>四、工伤保险基金收入</t>
  </si>
  <si>
    <t>四、工伤保险基金支出</t>
  </si>
  <si>
    <t>本年收支结余</t>
  </si>
  <si>
    <t>说明：社保基金实行市级统筹，区级不列报收支。本表无数据。</t>
  </si>
  <si>
    <t xml:space="preserve">      </t>
  </si>
  <si>
    <t>关于2022年社会保险基金预算收支执行情况的说明</t>
  </si>
  <si>
    <t xml:space="preserve">    社会保险基金预算是对社会保险缴款、一般公共预算安排和其他方式筹集的资金，专项用于社会保险的收支预算。
     社会保险基金实行全市统筹的体制，我区不列报收支。</t>
  </si>
  <si>
    <t>表13</t>
  </si>
  <si>
    <t xml:space="preserve">2023年区级一般公共预算收支预算表 </t>
  </si>
  <si>
    <t>收            入</t>
  </si>
  <si>
    <t>比上年增长%</t>
  </si>
  <si>
    <t>支            出</t>
  </si>
  <si>
    <t>收入总计</t>
  </si>
  <si>
    <t>本级收入</t>
  </si>
  <si>
    <t>本级支出</t>
  </si>
  <si>
    <t>十六、援助其他地区支出</t>
  </si>
  <si>
    <t xml:space="preserve">    国有资源（资产）有偿使用收入</t>
  </si>
  <si>
    <t>灾害防治及应急管理支出</t>
  </si>
  <si>
    <t>预备费</t>
  </si>
  <si>
    <t>二、镇级上解收入</t>
  </si>
  <si>
    <t>产业发展</t>
  </si>
  <si>
    <t>一、上解市级支出</t>
  </si>
  <si>
    <t>五、上年结转</t>
  </si>
  <si>
    <t>关于2023年区级一般公共预算收支预算的说明</t>
  </si>
  <si>
    <t xml:space="preserve">    一般公共预算是以对税收为主体的财政收入，安排用于保障和改善民生、推动经济社会发展、维护国家安全、维持国家机构政策运转等方面的收支预算。
    一、 2023年区级一般公共预算收入
    2023年区级一般公共预算收入年初预算为42.1亿元，较上年增长8.1%。其中，税收收入15.6亿元，较上年增长26.1%；非税收入26.5亿元，较上年下降0.2%。
    一般公共预算区级收入加上级补助收入、动用预算稳定调节基金、调入资金和上年结转等转移性收入62.67亿元，收入总计104.77亿元。
    二、 2023年区级一般公共预算支出
    2023年区级一般公共预算支出年初预算为97.66亿元，较上年增长30.2%。
    一般公共预算区级支出加上解支出、补助镇级等转移性支出7.11亿元，支出总计104.77亿元。</t>
  </si>
  <si>
    <r>
      <t>表1</t>
    </r>
    <r>
      <rPr>
        <sz val="12"/>
        <color indexed="8"/>
        <rFont val="方正仿宋_GBK"/>
        <family val="4"/>
      </rPr>
      <t>4</t>
    </r>
  </si>
  <si>
    <t xml:space="preserve">2023年区级一般公共预算本级支出预算表 </t>
  </si>
  <si>
    <t>一般公共预算支出合计</t>
  </si>
  <si>
    <r>
      <rPr>
        <sz val="11"/>
        <color indexed="8"/>
        <rFont val="宋体"/>
        <family val="0"/>
      </rPr>
      <t>  </t>
    </r>
    <r>
      <rPr>
        <sz val="11"/>
        <color indexed="8"/>
        <rFont val="方正仿宋_GBK"/>
        <family val="4"/>
      </rPr>
      <t>信访事务</t>
    </r>
  </si>
  <si>
    <r>
      <rPr>
        <sz val="11"/>
        <color indexed="8"/>
        <rFont val="宋体"/>
        <family val="0"/>
      </rPr>
      <t>  </t>
    </r>
    <r>
      <rPr>
        <sz val="11"/>
        <color indexed="8"/>
        <rFont val="方正仿宋_GBK"/>
        <family val="4"/>
      </rPr>
      <t>预算改革业务</t>
    </r>
  </si>
  <si>
    <r>
      <rPr>
        <sz val="11"/>
        <color indexed="8"/>
        <rFont val="宋体"/>
        <family val="0"/>
      </rPr>
      <t>  </t>
    </r>
    <r>
      <rPr>
        <sz val="11"/>
        <color indexed="8"/>
        <rFont val="方正仿宋_GBK"/>
        <family val="4"/>
      </rPr>
      <t>事业运行</t>
    </r>
  </si>
  <si>
    <r>
      <rPr>
        <sz val="11"/>
        <color indexed="8"/>
        <rFont val="宋体"/>
        <family val="0"/>
      </rPr>
      <t>  </t>
    </r>
    <r>
      <rPr>
        <sz val="11"/>
        <color indexed="8"/>
        <rFont val="方正仿宋_GBK"/>
        <family val="4"/>
      </rPr>
      <t>财政国库业务</t>
    </r>
  </si>
  <si>
    <r>
      <rPr>
        <sz val="11"/>
        <color indexed="8"/>
        <rFont val="宋体"/>
        <family val="0"/>
      </rPr>
      <t> </t>
    </r>
    <r>
      <rPr>
        <sz val="11"/>
        <color indexed="8"/>
        <rFont val="方正仿宋_GBK"/>
        <family val="4"/>
      </rPr>
      <t>人大事务</t>
    </r>
  </si>
  <si>
    <r>
      <rPr>
        <sz val="11"/>
        <color indexed="8"/>
        <rFont val="宋体"/>
        <family val="0"/>
      </rPr>
      <t>  </t>
    </r>
    <r>
      <rPr>
        <sz val="11"/>
        <color indexed="8"/>
        <rFont val="方正仿宋_GBK"/>
        <family val="4"/>
      </rPr>
      <t>其他政府办公厅（室）及相关机构事务支出</t>
    </r>
  </si>
  <si>
    <r>
      <rPr>
        <sz val="11"/>
        <color indexed="8"/>
        <rFont val="宋体"/>
        <family val="0"/>
      </rPr>
      <t>  </t>
    </r>
    <r>
      <rPr>
        <sz val="11"/>
        <color indexed="8"/>
        <rFont val="方正仿宋_GBK"/>
        <family val="4"/>
      </rPr>
      <t>财政监察</t>
    </r>
  </si>
  <si>
    <r>
      <rPr>
        <sz val="11"/>
        <color indexed="8"/>
        <rFont val="宋体"/>
        <family val="0"/>
      </rPr>
      <t>  </t>
    </r>
    <r>
      <rPr>
        <sz val="11"/>
        <color indexed="8"/>
        <rFont val="方正仿宋_GBK"/>
        <family val="4"/>
      </rPr>
      <t>行政运行</t>
    </r>
  </si>
  <si>
    <r>
      <rPr>
        <sz val="11"/>
        <color indexed="8"/>
        <rFont val="宋体"/>
        <family val="0"/>
      </rPr>
      <t> </t>
    </r>
    <r>
      <rPr>
        <sz val="11"/>
        <color indexed="8"/>
        <rFont val="方正仿宋_GBK"/>
        <family val="4"/>
      </rPr>
      <t>发展与改革事务</t>
    </r>
  </si>
  <si>
    <r>
      <rPr>
        <sz val="11"/>
        <color indexed="8"/>
        <rFont val="宋体"/>
        <family val="0"/>
      </rPr>
      <t>  </t>
    </r>
    <r>
      <rPr>
        <sz val="11"/>
        <color indexed="8"/>
        <rFont val="方正仿宋_GBK"/>
        <family val="4"/>
      </rPr>
      <t>信息化建设</t>
    </r>
  </si>
  <si>
    <r>
      <rPr>
        <sz val="11"/>
        <color indexed="8"/>
        <rFont val="宋体"/>
        <family val="0"/>
      </rPr>
      <t>  </t>
    </r>
    <r>
      <rPr>
        <sz val="11"/>
        <color indexed="8"/>
        <rFont val="方正仿宋_GBK"/>
        <family val="4"/>
      </rPr>
      <t>一般行政管理事务</t>
    </r>
  </si>
  <si>
    <r>
      <rPr>
        <sz val="11"/>
        <color indexed="8"/>
        <rFont val="宋体"/>
        <family val="0"/>
      </rPr>
      <t>  </t>
    </r>
    <r>
      <rPr>
        <sz val="11"/>
        <color indexed="8"/>
        <rFont val="方正仿宋_GBK"/>
        <family val="4"/>
      </rPr>
      <t>人大会议</t>
    </r>
  </si>
  <si>
    <r>
      <rPr>
        <sz val="11"/>
        <color indexed="8"/>
        <rFont val="宋体"/>
        <family val="0"/>
      </rPr>
      <t>  </t>
    </r>
    <r>
      <rPr>
        <sz val="11"/>
        <color indexed="8"/>
        <rFont val="方正仿宋_GBK"/>
        <family val="4"/>
      </rPr>
      <t>其他财政事务支出</t>
    </r>
  </si>
  <si>
    <r>
      <rPr>
        <sz val="11"/>
        <color indexed="8"/>
        <rFont val="宋体"/>
        <family val="0"/>
      </rPr>
      <t>  </t>
    </r>
    <r>
      <rPr>
        <sz val="11"/>
        <color indexed="8"/>
        <rFont val="方正仿宋_GBK"/>
        <family val="4"/>
      </rPr>
      <t>人大监督</t>
    </r>
  </si>
  <si>
    <r>
      <rPr>
        <sz val="11"/>
        <color indexed="8"/>
        <rFont val="宋体"/>
        <family val="0"/>
      </rPr>
      <t>  </t>
    </r>
    <r>
      <rPr>
        <sz val="11"/>
        <color indexed="8"/>
        <rFont val="方正仿宋_GBK"/>
        <family val="4"/>
      </rPr>
      <t>战略规划与实施</t>
    </r>
  </si>
  <si>
    <r>
      <rPr>
        <sz val="11"/>
        <color indexed="8"/>
        <rFont val="宋体"/>
        <family val="0"/>
      </rPr>
      <t> </t>
    </r>
    <r>
      <rPr>
        <sz val="11"/>
        <color indexed="8"/>
        <rFont val="方正仿宋_GBK"/>
        <family val="4"/>
      </rPr>
      <t>税收事务</t>
    </r>
  </si>
  <si>
    <r>
      <rPr>
        <sz val="11"/>
        <color indexed="8"/>
        <rFont val="宋体"/>
        <family val="0"/>
      </rPr>
      <t>  </t>
    </r>
    <r>
      <rPr>
        <sz val="11"/>
        <color indexed="8"/>
        <rFont val="方正仿宋_GBK"/>
        <family val="4"/>
      </rPr>
      <t>人大代表履职能力提升</t>
    </r>
  </si>
  <si>
    <r>
      <rPr>
        <sz val="11"/>
        <color indexed="8"/>
        <rFont val="宋体"/>
        <family val="0"/>
      </rPr>
      <t>  </t>
    </r>
    <r>
      <rPr>
        <sz val="11"/>
        <color indexed="8"/>
        <rFont val="方正仿宋_GBK"/>
        <family val="4"/>
      </rPr>
      <t>经济体制改革研究</t>
    </r>
  </si>
  <si>
    <r>
      <rPr>
        <sz val="11"/>
        <color indexed="8"/>
        <rFont val="宋体"/>
        <family val="0"/>
      </rPr>
      <t>  </t>
    </r>
    <r>
      <rPr>
        <sz val="11"/>
        <color indexed="8"/>
        <rFont val="方正仿宋_GBK"/>
        <family val="4"/>
      </rPr>
      <t>其他税收事务支出</t>
    </r>
  </si>
  <si>
    <r>
      <rPr>
        <sz val="11"/>
        <color indexed="8"/>
        <rFont val="宋体"/>
        <family val="0"/>
      </rPr>
      <t>  </t>
    </r>
    <r>
      <rPr>
        <sz val="11"/>
        <color indexed="8"/>
        <rFont val="方正仿宋_GBK"/>
        <family val="4"/>
      </rPr>
      <t>代表工作</t>
    </r>
  </si>
  <si>
    <r>
      <rPr>
        <sz val="11"/>
        <color indexed="8"/>
        <rFont val="宋体"/>
        <family val="0"/>
      </rPr>
      <t>  </t>
    </r>
    <r>
      <rPr>
        <sz val="11"/>
        <color indexed="8"/>
        <rFont val="方正仿宋_GBK"/>
        <family val="4"/>
      </rPr>
      <t>物价管理</t>
    </r>
  </si>
  <si>
    <r>
      <rPr>
        <sz val="11"/>
        <color indexed="8"/>
        <rFont val="宋体"/>
        <family val="0"/>
      </rPr>
      <t> </t>
    </r>
    <r>
      <rPr>
        <sz val="11"/>
        <color indexed="8"/>
        <rFont val="方正仿宋_GBK"/>
        <family val="4"/>
      </rPr>
      <t>审计事务</t>
    </r>
  </si>
  <si>
    <r>
      <rPr>
        <sz val="11"/>
        <color indexed="8"/>
        <rFont val="宋体"/>
        <family val="0"/>
      </rPr>
      <t>  </t>
    </r>
    <r>
      <rPr>
        <sz val="11"/>
        <color indexed="8"/>
        <rFont val="方正仿宋_GBK"/>
        <family val="4"/>
      </rPr>
      <t>其他审计事务支出</t>
    </r>
  </si>
  <si>
    <r>
      <rPr>
        <sz val="11"/>
        <color indexed="8"/>
        <rFont val="宋体"/>
        <family val="0"/>
      </rPr>
      <t>  </t>
    </r>
    <r>
      <rPr>
        <sz val="11"/>
        <color indexed="8"/>
        <rFont val="方正仿宋_GBK"/>
        <family val="4"/>
      </rPr>
      <t>其他人大事务支出</t>
    </r>
  </si>
  <si>
    <r>
      <rPr>
        <sz val="11"/>
        <color indexed="8"/>
        <rFont val="宋体"/>
        <family val="0"/>
      </rPr>
      <t>  </t>
    </r>
    <r>
      <rPr>
        <sz val="11"/>
        <color indexed="8"/>
        <rFont val="方正仿宋_GBK"/>
        <family val="4"/>
      </rPr>
      <t>其他发展与改革事务支出</t>
    </r>
  </si>
  <si>
    <r>
      <rPr>
        <sz val="11"/>
        <color indexed="8"/>
        <rFont val="宋体"/>
        <family val="0"/>
      </rPr>
      <t> </t>
    </r>
    <r>
      <rPr>
        <sz val="11"/>
        <color indexed="8"/>
        <rFont val="方正仿宋_GBK"/>
        <family val="4"/>
      </rPr>
      <t>纪检监察事务</t>
    </r>
  </si>
  <si>
    <r>
      <rPr>
        <sz val="11"/>
        <color indexed="8"/>
        <rFont val="宋体"/>
        <family val="0"/>
      </rPr>
      <t> </t>
    </r>
    <r>
      <rPr>
        <sz val="11"/>
        <color indexed="8"/>
        <rFont val="方正仿宋_GBK"/>
        <family val="4"/>
      </rPr>
      <t>政协事务</t>
    </r>
  </si>
  <si>
    <r>
      <rPr>
        <sz val="11"/>
        <color indexed="8"/>
        <rFont val="宋体"/>
        <family val="0"/>
      </rPr>
      <t> </t>
    </r>
    <r>
      <rPr>
        <sz val="11"/>
        <color indexed="8"/>
        <rFont val="方正仿宋_GBK"/>
        <family val="4"/>
      </rPr>
      <t>统计信息事务</t>
    </r>
  </si>
  <si>
    <r>
      <rPr>
        <sz val="11"/>
        <color indexed="8"/>
        <rFont val="宋体"/>
        <family val="0"/>
      </rPr>
      <t>  </t>
    </r>
    <r>
      <rPr>
        <sz val="11"/>
        <color indexed="8"/>
        <rFont val="方正仿宋_GBK"/>
        <family val="4"/>
      </rPr>
      <t>机关服务</t>
    </r>
  </si>
  <si>
    <r>
      <rPr>
        <sz val="11"/>
        <color indexed="8"/>
        <rFont val="宋体"/>
        <family val="0"/>
      </rPr>
      <t>  </t>
    </r>
    <r>
      <rPr>
        <sz val="11"/>
        <color indexed="8"/>
        <rFont val="方正仿宋_GBK"/>
        <family val="4"/>
      </rPr>
      <t>巡视工作</t>
    </r>
  </si>
  <si>
    <r>
      <rPr>
        <sz val="11"/>
        <color indexed="8"/>
        <rFont val="宋体"/>
        <family val="0"/>
      </rPr>
      <t>  </t>
    </r>
    <r>
      <rPr>
        <sz val="11"/>
        <color indexed="8"/>
        <rFont val="方正仿宋_GBK"/>
        <family val="4"/>
      </rPr>
      <t>政协会议</t>
    </r>
  </si>
  <si>
    <r>
      <rPr>
        <sz val="11"/>
        <color indexed="8"/>
        <rFont val="宋体"/>
        <family val="0"/>
      </rPr>
      <t>  </t>
    </r>
    <r>
      <rPr>
        <sz val="11"/>
        <color indexed="8"/>
        <rFont val="方正仿宋_GBK"/>
        <family val="4"/>
      </rPr>
      <t>专项统计业务</t>
    </r>
  </si>
  <si>
    <r>
      <rPr>
        <sz val="11"/>
        <color indexed="8"/>
        <rFont val="宋体"/>
        <family val="0"/>
      </rPr>
      <t>  </t>
    </r>
    <r>
      <rPr>
        <sz val="11"/>
        <color indexed="8"/>
        <rFont val="方正仿宋_GBK"/>
        <family val="4"/>
      </rPr>
      <t>专项普查活动</t>
    </r>
  </si>
  <si>
    <r>
      <rPr>
        <sz val="11"/>
        <color indexed="8"/>
        <rFont val="宋体"/>
        <family val="0"/>
      </rPr>
      <t>  </t>
    </r>
    <r>
      <rPr>
        <sz val="11"/>
        <color indexed="8"/>
        <rFont val="方正仿宋_GBK"/>
        <family val="4"/>
      </rPr>
      <t>其他纪检监察事务支出</t>
    </r>
  </si>
  <si>
    <r>
      <rPr>
        <sz val="11"/>
        <color indexed="8"/>
        <rFont val="宋体"/>
        <family val="0"/>
      </rPr>
      <t>  </t>
    </r>
    <r>
      <rPr>
        <sz val="11"/>
        <color indexed="8"/>
        <rFont val="方正仿宋_GBK"/>
        <family val="4"/>
      </rPr>
      <t>其他政协事务支出</t>
    </r>
  </si>
  <si>
    <r>
      <rPr>
        <sz val="11"/>
        <color indexed="8"/>
        <rFont val="宋体"/>
        <family val="0"/>
      </rPr>
      <t>  </t>
    </r>
    <r>
      <rPr>
        <sz val="11"/>
        <color indexed="8"/>
        <rFont val="方正仿宋_GBK"/>
        <family val="4"/>
      </rPr>
      <t>统计抽样调查</t>
    </r>
  </si>
  <si>
    <r>
      <rPr>
        <sz val="11"/>
        <color indexed="8"/>
        <rFont val="宋体"/>
        <family val="0"/>
      </rPr>
      <t> </t>
    </r>
    <r>
      <rPr>
        <sz val="11"/>
        <color indexed="8"/>
        <rFont val="方正仿宋_GBK"/>
        <family val="4"/>
      </rPr>
      <t>商贸事务</t>
    </r>
  </si>
  <si>
    <r>
      <rPr>
        <sz val="11"/>
        <color indexed="8"/>
        <rFont val="宋体"/>
        <family val="0"/>
      </rPr>
      <t> </t>
    </r>
    <r>
      <rPr>
        <sz val="11"/>
        <color indexed="8"/>
        <rFont val="方正仿宋_GBK"/>
        <family val="4"/>
      </rPr>
      <t>政府办公厅（室）及相关机构事务</t>
    </r>
  </si>
  <si>
    <r>
      <rPr>
        <sz val="11"/>
        <color indexed="8"/>
        <rFont val="宋体"/>
        <family val="0"/>
      </rPr>
      <t>  </t>
    </r>
    <r>
      <rPr>
        <sz val="11"/>
        <color indexed="8"/>
        <rFont val="方正仿宋_GBK"/>
        <family val="4"/>
      </rPr>
      <t>其他统计信息事务支出</t>
    </r>
  </si>
  <si>
    <r>
      <rPr>
        <sz val="11"/>
        <color indexed="8"/>
        <rFont val="宋体"/>
        <family val="0"/>
      </rPr>
      <t> </t>
    </r>
    <r>
      <rPr>
        <sz val="11"/>
        <color indexed="8"/>
        <rFont val="方正仿宋_GBK"/>
        <family val="4"/>
      </rPr>
      <t>财政事务</t>
    </r>
  </si>
  <si>
    <r>
      <rPr>
        <sz val="11"/>
        <color indexed="8"/>
        <rFont val="宋体"/>
        <family val="0"/>
      </rPr>
      <t>  </t>
    </r>
    <r>
      <rPr>
        <sz val="11"/>
        <color indexed="8"/>
        <rFont val="方正仿宋_GBK"/>
        <family val="4"/>
      </rPr>
      <t>招商引资</t>
    </r>
  </si>
  <si>
    <r>
      <rPr>
        <sz val="11"/>
        <color indexed="8"/>
        <rFont val="宋体"/>
        <family val="0"/>
      </rPr>
      <t>  </t>
    </r>
    <r>
      <rPr>
        <sz val="11"/>
        <color indexed="8"/>
        <rFont val="方正仿宋_GBK"/>
        <family val="4"/>
      </rPr>
      <t>其他商贸事务支出</t>
    </r>
  </si>
  <si>
    <r>
      <rPr>
        <sz val="11"/>
        <color indexed="8"/>
        <rFont val="宋体"/>
        <family val="0"/>
      </rPr>
      <t> </t>
    </r>
    <r>
      <rPr>
        <sz val="11"/>
        <color indexed="8"/>
        <rFont val="方正仿宋_GBK"/>
        <family val="4"/>
      </rPr>
      <t>档案事务</t>
    </r>
  </si>
  <si>
    <r>
      <rPr>
        <sz val="11"/>
        <color indexed="8"/>
        <rFont val="宋体"/>
        <family val="0"/>
      </rPr>
      <t>  </t>
    </r>
    <r>
      <rPr>
        <sz val="11"/>
        <color indexed="8"/>
        <rFont val="方正仿宋_GBK"/>
        <family val="4"/>
      </rPr>
      <t>其他一般公共服务支出</t>
    </r>
  </si>
  <si>
    <r>
      <rPr>
        <sz val="11"/>
        <color indexed="8"/>
        <rFont val="宋体"/>
        <family val="0"/>
      </rPr>
      <t>  </t>
    </r>
    <r>
      <rPr>
        <sz val="11"/>
        <color indexed="8"/>
        <rFont val="方正仿宋_GBK"/>
        <family val="4"/>
      </rPr>
      <t>档案馆</t>
    </r>
  </si>
  <si>
    <r>
      <rPr>
        <sz val="11"/>
        <color indexed="8"/>
        <rFont val="宋体"/>
        <family val="0"/>
      </rPr>
      <t>  </t>
    </r>
    <r>
      <rPr>
        <sz val="11"/>
        <color indexed="8"/>
        <rFont val="方正仿宋_GBK"/>
        <family val="4"/>
      </rPr>
      <t>其他宣传事务支出</t>
    </r>
  </si>
  <si>
    <r>
      <rPr>
        <sz val="11"/>
        <color indexed="8"/>
        <rFont val="宋体"/>
        <family val="0"/>
      </rPr>
      <t> </t>
    </r>
    <r>
      <rPr>
        <sz val="11"/>
        <color indexed="8"/>
        <rFont val="方正仿宋_GBK"/>
        <family val="4"/>
      </rPr>
      <t>国防动员</t>
    </r>
  </si>
  <si>
    <r>
      <rPr>
        <sz val="11"/>
        <color indexed="8"/>
        <rFont val="宋体"/>
        <family val="0"/>
      </rPr>
      <t> </t>
    </r>
    <r>
      <rPr>
        <sz val="11"/>
        <color indexed="8"/>
        <rFont val="方正仿宋_GBK"/>
        <family val="4"/>
      </rPr>
      <t>民主党派及工商联事务</t>
    </r>
  </si>
  <si>
    <r>
      <rPr>
        <sz val="11"/>
        <color indexed="8"/>
        <rFont val="宋体"/>
        <family val="0"/>
      </rPr>
      <t> </t>
    </r>
    <r>
      <rPr>
        <sz val="11"/>
        <color indexed="8"/>
        <rFont val="方正仿宋_GBK"/>
        <family val="4"/>
      </rPr>
      <t>统战事务</t>
    </r>
  </si>
  <si>
    <r>
      <rPr>
        <sz val="11"/>
        <color indexed="8"/>
        <rFont val="宋体"/>
        <family val="0"/>
      </rPr>
      <t>  </t>
    </r>
    <r>
      <rPr>
        <sz val="11"/>
        <color indexed="8"/>
        <rFont val="方正仿宋_GBK"/>
        <family val="4"/>
      </rPr>
      <t>兵役征集</t>
    </r>
  </si>
  <si>
    <r>
      <rPr>
        <sz val="11"/>
        <color indexed="8"/>
        <rFont val="宋体"/>
        <family val="0"/>
      </rPr>
      <t>  </t>
    </r>
    <r>
      <rPr>
        <sz val="11"/>
        <color indexed="8"/>
        <rFont val="方正仿宋_GBK"/>
        <family val="4"/>
      </rPr>
      <t>人民防空</t>
    </r>
  </si>
  <si>
    <r>
      <rPr>
        <sz val="11"/>
        <color indexed="8"/>
        <rFont val="宋体"/>
        <family val="0"/>
      </rPr>
      <t>  </t>
    </r>
    <r>
      <rPr>
        <sz val="11"/>
        <color indexed="8"/>
        <rFont val="方正仿宋_GBK"/>
        <family val="4"/>
      </rPr>
      <t>民兵</t>
    </r>
  </si>
  <si>
    <r>
      <rPr>
        <sz val="11"/>
        <color indexed="8"/>
        <rFont val="宋体"/>
        <family val="0"/>
      </rPr>
      <t> </t>
    </r>
    <r>
      <rPr>
        <sz val="11"/>
        <color indexed="8"/>
        <rFont val="方正仿宋_GBK"/>
        <family val="4"/>
      </rPr>
      <t>群众团体事务</t>
    </r>
  </si>
  <si>
    <r>
      <rPr>
        <sz val="11"/>
        <color indexed="8"/>
        <rFont val="宋体"/>
        <family val="0"/>
      </rPr>
      <t>  </t>
    </r>
    <r>
      <rPr>
        <sz val="11"/>
        <color indexed="8"/>
        <rFont val="方正仿宋_GBK"/>
        <family val="4"/>
      </rPr>
      <t>宗教事务</t>
    </r>
  </si>
  <si>
    <r>
      <rPr>
        <sz val="11"/>
        <color indexed="8"/>
        <rFont val="宋体"/>
        <family val="0"/>
      </rPr>
      <t>  </t>
    </r>
    <r>
      <rPr>
        <sz val="11"/>
        <color indexed="8"/>
        <rFont val="方正仿宋_GBK"/>
        <family val="4"/>
      </rPr>
      <t>其他国防动员支出</t>
    </r>
  </si>
  <si>
    <r>
      <rPr>
        <sz val="11"/>
        <color indexed="8"/>
        <rFont val="宋体"/>
        <family val="0"/>
      </rPr>
      <t>  </t>
    </r>
    <r>
      <rPr>
        <sz val="11"/>
        <color indexed="8"/>
        <rFont val="方正仿宋_GBK"/>
        <family val="4"/>
      </rPr>
      <t>华侨事务</t>
    </r>
  </si>
  <si>
    <r>
      <rPr>
        <sz val="11"/>
        <color indexed="8"/>
        <rFont val="宋体"/>
        <family val="0"/>
      </rPr>
      <t> </t>
    </r>
    <r>
      <rPr>
        <sz val="11"/>
        <color indexed="8"/>
        <rFont val="方正仿宋_GBK"/>
        <family val="4"/>
      </rPr>
      <t>其他国防支出</t>
    </r>
  </si>
  <si>
    <r>
      <rPr>
        <sz val="11"/>
        <color indexed="8"/>
        <rFont val="宋体"/>
        <family val="0"/>
      </rPr>
      <t>  </t>
    </r>
    <r>
      <rPr>
        <sz val="11"/>
        <color indexed="8"/>
        <rFont val="方正仿宋_GBK"/>
        <family val="4"/>
      </rPr>
      <t>其他国防支出</t>
    </r>
  </si>
  <si>
    <r>
      <rPr>
        <sz val="11"/>
        <color indexed="8"/>
        <rFont val="宋体"/>
        <family val="0"/>
      </rPr>
      <t>  </t>
    </r>
    <r>
      <rPr>
        <sz val="11"/>
        <color indexed="8"/>
        <rFont val="方正仿宋_GBK"/>
        <family val="4"/>
      </rPr>
      <t>其他统战事务支出</t>
    </r>
  </si>
  <si>
    <r>
      <rPr>
        <sz val="11"/>
        <color indexed="8"/>
        <rFont val="宋体"/>
        <family val="0"/>
      </rPr>
      <t>  </t>
    </r>
    <r>
      <rPr>
        <sz val="11"/>
        <color indexed="8"/>
        <rFont val="方正仿宋_GBK"/>
        <family val="4"/>
      </rPr>
      <t>其他群众团体事务支出</t>
    </r>
  </si>
  <si>
    <r>
      <rPr>
        <sz val="11"/>
        <color indexed="8"/>
        <rFont val="宋体"/>
        <family val="0"/>
      </rPr>
      <t> </t>
    </r>
    <r>
      <rPr>
        <sz val="11"/>
        <color indexed="8"/>
        <rFont val="方正仿宋_GBK"/>
        <family val="4"/>
      </rPr>
      <t>其他共产党事务支出</t>
    </r>
  </si>
  <si>
    <r>
      <rPr>
        <sz val="11"/>
        <color indexed="8"/>
        <rFont val="宋体"/>
        <family val="0"/>
      </rPr>
      <t> </t>
    </r>
    <r>
      <rPr>
        <sz val="11"/>
        <color indexed="8"/>
        <rFont val="方正仿宋_GBK"/>
        <family val="4"/>
      </rPr>
      <t>公安</t>
    </r>
  </si>
  <si>
    <r>
      <rPr>
        <sz val="11"/>
        <color indexed="8"/>
        <rFont val="宋体"/>
        <family val="0"/>
      </rPr>
      <t> </t>
    </r>
    <r>
      <rPr>
        <sz val="11"/>
        <color indexed="8"/>
        <rFont val="方正仿宋_GBK"/>
        <family val="4"/>
      </rPr>
      <t>党委办公厅（室）及相关机构事务</t>
    </r>
  </si>
  <si>
    <r>
      <rPr>
        <sz val="11"/>
        <color indexed="8"/>
        <rFont val="宋体"/>
        <family val="0"/>
      </rPr>
      <t>  </t>
    </r>
    <r>
      <rPr>
        <sz val="11"/>
        <color indexed="8"/>
        <rFont val="方正仿宋_GBK"/>
        <family val="4"/>
      </rPr>
      <t>其他共产党事务支出</t>
    </r>
  </si>
  <si>
    <r>
      <rPr>
        <sz val="11"/>
        <color indexed="8"/>
        <rFont val="宋体"/>
        <family val="0"/>
      </rPr>
      <t>  </t>
    </r>
    <r>
      <rPr>
        <sz val="11"/>
        <color indexed="8"/>
        <rFont val="方正仿宋_GBK"/>
        <family val="4"/>
      </rPr>
      <t>执法办案</t>
    </r>
  </si>
  <si>
    <r>
      <rPr>
        <sz val="11"/>
        <color indexed="8"/>
        <rFont val="宋体"/>
        <family val="0"/>
      </rPr>
      <t>  </t>
    </r>
    <r>
      <rPr>
        <sz val="11"/>
        <color indexed="8"/>
        <rFont val="方正仿宋_GBK"/>
        <family val="4"/>
      </rPr>
      <t>其他党委办公厅（室）及相关机构事务支出</t>
    </r>
  </si>
  <si>
    <r>
      <rPr>
        <sz val="11"/>
        <color indexed="8"/>
        <rFont val="宋体"/>
        <family val="0"/>
      </rPr>
      <t> </t>
    </r>
    <r>
      <rPr>
        <sz val="11"/>
        <color indexed="8"/>
        <rFont val="方正仿宋_GBK"/>
        <family val="4"/>
      </rPr>
      <t>网信事务</t>
    </r>
  </si>
  <si>
    <r>
      <rPr>
        <sz val="11"/>
        <color indexed="8"/>
        <rFont val="宋体"/>
        <family val="0"/>
      </rPr>
      <t>  </t>
    </r>
    <r>
      <rPr>
        <sz val="11"/>
        <color indexed="8"/>
        <rFont val="方正仿宋_GBK"/>
        <family val="4"/>
      </rPr>
      <t>特勤业务</t>
    </r>
  </si>
  <si>
    <r>
      <rPr>
        <sz val="11"/>
        <color indexed="8"/>
        <rFont val="宋体"/>
        <family val="0"/>
      </rPr>
      <t> </t>
    </r>
    <r>
      <rPr>
        <sz val="11"/>
        <color indexed="8"/>
        <rFont val="方正仿宋_GBK"/>
        <family val="4"/>
      </rPr>
      <t>组织事务</t>
    </r>
  </si>
  <si>
    <r>
      <rPr>
        <sz val="11"/>
        <color indexed="8"/>
        <rFont val="宋体"/>
        <family val="0"/>
      </rPr>
      <t>  </t>
    </r>
    <r>
      <rPr>
        <sz val="11"/>
        <color indexed="8"/>
        <rFont val="方正仿宋_GBK"/>
        <family val="4"/>
      </rPr>
      <t>其他公安支出</t>
    </r>
  </si>
  <si>
    <r>
      <rPr>
        <sz val="11"/>
        <color indexed="8"/>
        <rFont val="宋体"/>
        <family val="0"/>
      </rPr>
      <t> </t>
    </r>
    <r>
      <rPr>
        <sz val="11"/>
        <color indexed="8"/>
        <rFont val="方正仿宋_GBK"/>
        <family val="4"/>
      </rPr>
      <t>司法</t>
    </r>
  </si>
  <si>
    <r>
      <rPr>
        <sz val="11"/>
        <color indexed="8"/>
        <rFont val="宋体"/>
        <family val="0"/>
      </rPr>
      <t>  </t>
    </r>
    <r>
      <rPr>
        <sz val="11"/>
        <color indexed="8"/>
        <rFont val="方正仿宋_GBK"/>
        <family val="4"/>
      </rPr>
      <t>其他网信事务支出</t>
    </r>
  </si>
  <si>
    <r>
      <rPr>
        <sz val="11"/>
        <color indexed="8"/>
        <rFont val="宋体"/>
        <family val="0"/>
      </rPr>
      <t> </t>
    </r>
    <r>
      <rPr>
        <sz val="11"/>
        <color indexed="8"/>
        <rFont val="方正仿宋_GBK"/>
        <family val="4"/>
      </rPr>
      <t>市场监督管理事务</t>
    </r>
  </si>
  <si>
    <r>
      <rPr>
        <sz val="11"/>
        <color indexed="8"/>
        <rFont val="宋体"/>
        <family val="0"/>
      </rPr>
      <t>  </t>
    </r>
    <r>
      <rPr>
        <sz val="11"/>
        <color indexed="8"/>
        <rFont val="方正仿宋_GBK"/>
        <family val="4"/>
      </rPr>
      <t>基层司法业务</t>
    </r>
  </si>
  <si>
    <r>
      <rPr>
        <sz val="11"/>
        <color indexed="8"/>
        <rFont val="宋体"/>
        <family val="0"/>
      </rPr>
      <t>  </t>
    </r>
    <r>
      <rPr>
        <sz val="11"/>
        <color indexed="8"/>
        <rFont val="方正仿宋_GBK"/>
        <family val="4"/>
      </rPr>
      <t>其他组织事务支出</t>
    </r>
  </si>
  <si>
    <r>
      <rPr>
        <sz val="11"/>
        <color indexed="8"/>
        <rFont val="宋体"/>
        <family val="0"/>
      </rPr>
      <t>  </t>
    </r>
    <r>
      <rPr>
        <sz val="11"/>
        <color indexed="8"/>
        <rFont val="方正仿宋_GBK"/>
        <family val="4"/>
      </rPr>
      <t>其他市场监督管理事务</t>
    </r>
  </si>
  <si>
    <r>
      <rPr>
        <sz val="11"/>
        <color indexed="8"/>
        <rFont val="宋体"/>
        <family val="0"/>
      </rPr>
      <t>  </t>
    </r>
    <r>
      <rPr>
        <sz val="11"/>
        <color indexed="8"/>
        <rFont val="方正仿宋_GBK"/>
        <family val="4"/>
      </rPr>
      <t>普法宣传</t>
    </r>
  </si>
  <si>
    <r>
      <rPr>
        <sz val="11"/>
        <color indexed="8"/>
        <rFont val="宋体"/>
        <family val="0"/>
      </rPr>
      <t> </t>
    </r>
    <r>
      <rPr>
        <sz val="11"/>
        <color indexed="8"/>
        <rFont val="方正仿宋_GBK"/>
        <family val="4"/>
      </rPr>
      <t>宣传事务</t>
    </r>
  </si>
  <si>
    <r>
      <rPr>
        <sz val="11"/>
        <color indexed="8"/>
        <rFont val="宋体"/>
        <family val="0"/>
      </rPr>
      <t> </t>
    </r>
    <r>
      <rPr>
        <sz val="11"/>
        <color indexed="8"/>
        <rFont val="方正仿宋_GBK"/>
        <family val="4"/>
      </rPr>
      <t>其他一般公共服务支出</t>
    </r>
  </si>
  <si>
    <r>
      <rPr>
        <sz val="11"/>
        <color indexed="8"/>
        <rFont val="宋体"/>
        <family val="0"/>
      </rPr>
      <t>  </t>
    </r>
    <r>
      <rPr>
        <sz val="11"/>
        <color indexed="8"/>
        <rFont val="方正仿宋_GBK"/>
        <family val="4"/>
      </rPr>
      <t>公共法律服务</t>
    </r>
  </si>
  <si>
    <r>
      <rPr>
        <sz val="11"/>
        <color indexed="8"/>
        <rFont val="宋体"/>
        <family val="0"/>
      </rPr>
      <t>  </t>
    </r>
    <r>
      <rPr>
        <sz val="11"/>
        <color indexed="8"/>
        <rFont val="方正仿宋_GBK"/>
        <family val="4"/>
      </rPr>
      <t>社区矫正</t>
    </r>
  </si>
  <si>
    <r>
      <rPr>
        <sz val="11"/>
        <color indexed="8"/>
        <rFont val="宋体"/>
        <family val="0"/>
      </rPr>
      <t>  </t>
    </r>
    <r>
      <rPr>
        <sz val="11"/>
        <color indexed="8"/>
        <rFont val="方正仿宋_GBK"/>
        <family val="4"/>
      </rPr>
      <t>中等职业教育</t>
    </r>
  </si>
  <si>
    <r>
      <rPr>
        <sz val="11"/>
        <color indexed="8"/>
        <rFont val="宋体"/>
        <family val="0"/>
      </rPr>
      <t> </t>
    </r>
    <r>
      <rPr>
        <sz val="11"/>
        <color indexed="8"/>
        <rFont val="方正仿宋_GBK"/>
        <family val="4"/>
      </rPr>
      <t>科学技术普及</t>
    </r>
  </si>
  <si>
    <r>
      <rPr>
        <sz val="11"/>
        <color indexed="8"/>
        <rFont val="宋体"/>
        <family val="0"/>
      </rPr>
      <t>  </t>
    </r>
    <r>
      <rPr>
        <sz val="11"/>
        <color indexed="8"/>
        <rFont val="方正仿宋_GBK"/>
        <family val="4"/>
      </rPr>
      <t>法治建设</t>
    </r>
  </si>
  <si>
    <r>
      <rPr>
        <sz val="11"/>
        <color indexed="8"/>
        <rFont val="宋体"/>
        <family val="0"/>
      </rPr>
      <t> </t>
    </r>
    <r>
      <rPr>
        <sz val="11"/>
        <color indexed="8"/>
        <rFont val="方正仿宋_GBK"/>
        <family val="4"/>
      </rPr>
      <t>特殊教育</t>
    </r>
  </si>
  <si>
    <r>
      <rPr>
        <sz val="11"/>
        <color indexed="8"/>
        <rFont val="宋体"/>
        <family val="0"/>
      </rPr>
      <t>  </t>
    </r>
    <r>
      <rPr>
        <sz val="11"/>
        <color indexed="8"/>
        <rFont val="方正仿宋_GBK"/>
        <family val="4"/>
      </rPr>
      <t>科普活动</t>
    </r>
  </si>
  <si>
    <r>
      <rPr>
        <sz val="11"/>
        <color indexed="8"/>
        <rFont val="宋体"/>
        <family val="0"/>
      </rPr>
      <t>  </t>
    </r>
    <r>
      <rPr>
        <sz val="11"/>
        <color indexed="8"/>
        <rFont val="方正仿宋_GBK"/>
        <family val="4"/>
      </rPr>
      <t>特殊学校教育</t>
    </r>
  </si>
  <si>
    <r>
      <rPr>
        <sz val="11"/>
        <color indexed="8"/>
        <rFont val="宋体"/>
        <family val="0"/>
      </rPr>
      <t>  </t>
    </r>
    <r>
      <rPr>
        <sz val="11"/>
        <color indexed="8"/>
        <rFont val="方正仿宋_GBK"/>
        <family val="4"/>
      </rPr>
      <t>其他科学技术普及支出</t>
    </r>
  </si>
  <si>
    <r>
      <rPr>
        <sz val="11"/>
        <color indexed="8"/>
        <rFont val="宋体"/>
        <family val="0"/>
      </rPr>
      <t>  </t>
    </r>
    <r>
      <rPr>
        <sz val="11"/>
        <color indexed="8"/>
        <rFont val="方正仿宋_GBK"/>
        <family val="4"/>
      </rPr>
      <t>工读学校教育</t>
    </r>
  </si>
  <si>
    <r>
      <rPr>
        <sz val="11"/>
        <color indexed="8"/>
        <rFont val="宋体"/>
        <family val="0"/>
      </rPr>
      <t> </t>
    </r>
    <r>
      <rPr>
        <sz val="11"/>
        <color indexed="8"/>
        <rFont val="方正仿宋_GBK"/>
        <family val="4"/>
      </rPr>
      <t>其他科学技术支出</t>
    </r>
  </si>
  <si>
    <r>
      <rPr>
        <sz val="11"/>
        <color indexed="8"/>
        <rFont val="宋体"/>
        <family val="0"/>
      </rPr>
      <t> </t>
    </r>
    <r>
      <rPr>
        <sz val="11"/>
        <color indexed="8"/>
        <rFont val="方正仿宋_GBK"/>
        <family val="4"/>
      </rPr>
      <t>国家保密</t>
    </r>
  </si>
  <si>
    <r>
      <rPr>
        <sz val="11"/>
        <color indexed="8"/>
        <rFont val="宋体"/>
        <family val="0"/>
      </rPr>
      <t>  </t>
    </r>
    <r>
      <rPr>
        <sz val="11"/>
        <color indexed="8"/>
        <rFont val="方正仿宋_GBK"/>
        <family val="4"/>
      </rPr>
      <t>其他特殊教育支出</t>
    </r>
  </si>
  <si>
    <r>
      <rPr>
        <sz val="11"/>
        <color indexed="8"/>
        <rFont val="宋体"/>
        <family val="0"/>
      </rPr>
      <t>  </t>
    </r>
    <r>
      <rPr>
        <sz val="11"/>
        <color indexed="8"/>
        <rFont val="方正仿宋_GBK"/>
        <family val="4"/>
      </rPr>
      <t>其他科学技术支出</t>
    </r>
  </si>
  <si>
    <r>
      <rPr>
        <sz val="11"/>
        <color indexed="8"/>
        <rFont val="宋体"/>
        <family val="0"/>
      </rPr>
      <t> </t>
    </r>
    <r>
      <rPr>
        <sz val="11"/>
        <color indexed="8"/>
        <rFont val="方正仿宋_GBK"/>
        <family val="4"/>
      </rPr>
      <t>进修及培训</t>
    </r>
  </si>
  <si>
    <r>
      <rPr>
        <sz val="11"/>
        <color indexed="8"/>
        <rFont val="宋体"/>
        <family val="0"/>
      </rPr>
      <t>  </t>
    </r>
    <r>
      <rPr>
        <sz val="11"/>
        <color indexed="8"/>
        <rFont val="方正仿宋_GBK"/>
        <family val="4"/>
      </rPr>
      <t>教师进修</t>
    </r>
  </si>
  <si>
    <r>
      <rPr>
        <sz val="11"/>
        <color indexed="8"/>
        <rFont val="宋体"/>
        <family val="0"/>
      </rPr>
      <t> </t>
    </r>
    <r>
      <rPr>
        <sz val="11"/>
        <color indexed="8"/>
        <rFont val="方正仿宋_GBK"/>
        <family val="4"/>
      </rPr>
      <t>文化和旅游</t>
    </r>
  </si>
  <si>
    <r>
      <rPr>
        <sz val="11"/>
        <color indexed="8"/>
        <rFont val="宋体"/>
        <family val="0"/>
      </rPr>
      <t>  </t>
    </r>
    <r>
      <rPr>
        <sz val="11"/>
        <color indexed="8"/>
        <rFont val="方正仿宋_GBK"/>
        <family val="4"/>
      </rPr>
      <t>保密技术</t>
    </r>
  </si>
  <si>
    <r>
      <rPr>
        <sz val="11"/>
        <color indexed="8"/>
        <rFont val="宋体"/>
        <family val="0"/>
      </rPr>
      <t>  </t>
    </r>
    <r>
      <rPr>
        <sz val="11"/>
        <color indexed="8"/>
        <rFont val="方正仿宋_GBK"/>
        <family val="4"/>
      </rPr>
      <t>干部教育</t>
    </r>
  </si>
  <si>
    <r>
      <rPr>
        <sz val="11"/>
        <color indexed="8"/>
        <rFont val="宋体"/>
        <family val="0"/>
      </rPr>
      <t> </t>
    </r>
    <r>
      <rPr>
        <sz val="11"/>
        <color indexed="8"/>
        <rFont val="方正仿宋_GBK"/>
        <family val="4"/>
      </rPr>
      <t>其他公共安全支出</t>
    </r>
  </si>
  <si>
    <r>
      <rPr>
        <sz val="11"/>
        <color indexed="8"/>
        <rFont val="宋体"/>
        <family val="0"/>
      </rPr>
      <t>  </t>
    </r>
    <r>
      <rPr>
        <sz val="11"/>
        <color indexed="8"/>
        <rFont val="方正仿宋_GBK"/>
        <family val="4"/>
      </rPr>
      <t>其他进修及培训</t>
    </r>
  </si>
  <si>
    <r>
      <rPr>
        <sz val="11"/>
        <color indexed="8"/>
        <rFont val="宋体"/>
        <family val="0"/>
      </rPr>
      <t>  </t>
    </r>
    <r>
      <rPr>
        <sz val="11"/>
        <color indexed="8"/>
        <rFont val="方正仿宋_GBK"/>
        <family val="4"/>
      </rPr>
      <t>图书馆</t>
    </r>
  </si>
  <si>
    <r>
      <rPr>
        <sz val="11"/>
        <color indexed="8"/>
        <rFont val="宋体"/>
        <family val="0"/>
      </rPr>
      <t>  </t>
    </r>
    <r>
      <rPr>
        <sz val="11"/>
        <color indexed="8"/>
        <rFont val="方正仿宋_GBK"/>
        <family val="4"/>
      </rPr>
      <t>其他公共安全支出</t>
    </r>
  </si>
  <si>
    <r>
      <rPr>
        <sz val="11"/>
        <color indexed="8"/>
        <rFont val="宋体"/>
        <family val="0"/>
      </rPr>
      <t> </t>
    </r>
    <r>
      <rPr>
        <sz val="11"/>
        <color indexed="8"/>
        <rFont val="方正仿宋_GBK"/>
        <family val="4"/>
      </rPr>
      <t>教育费附加安排的支出</t>
    </r>
  </si>
  <si>
    <r>
      <rPr>
        <sz val="11"/>
        <color indexed="8"/>
        <rFont val="宋体"/>
        <family val="0"/>
      </rPr>
      <t>  </t>
    </r>
    <r>
      <rPr>
        <sz val="11"/>
        <color indexed="8"/>
        <rFont val="方正仿宋_GBK"/>
        <family val="4"/>
      </rPr>
      <t>群众文化</t>
    </r>
  </si>
  <si>
    <r>
      <rPr>
        <sz val="11"/>
        <color indexed="8"/>
        <rFont val="宋体"/>
        <family val="0"/>
      </rPr>
      <t>  </t>
    </r>
    <r>
      <rPr>
        <sz val="11"/>
        <color indexed="8"/>
        <rFont val="方正仿宋_GBK"/>
        <family val="4"/>
      </rPr>
      <t>其他教育费附加安排的支出</t>
    </r>
  </si>
  <si>
    <r>
      <rPr>
        <sz val="11"/>
        <color indexed="8"/>
        <rFont val="宋体"/>
        <family val="0"/>
      </rPr>
      <t>  </t>
    </r>
    <r>
      <rPr>
        <sz val="11"/>
        <color indexed="8"/>
        <rFont val="方正仿宋_GBK"/>
        <family val="4"/>
      </rPr>
      <t>其他文化和旅游支出</t>
    </r>
  </si>
  <si>
    <r>
      <rPr>
        <sz val="11"/>
        <color indexed="8"/>
        <rFont val="宋体"/>
        <family val="0"/>
      </rPr>
      <t> </t>
    </r>
    <r>
      <rPr>
        <sz val="11"/>
        <color indexed="8"/>
        <rFont val="方正仿宋_GBK"/>
        <family val="4"/>
      </rPr>
      <t>教育管理事务</t>
    </r>
  </si>
  <si>
    <r>
      <rPr>
        <sz val="11"/>
        <color indexed="8"/>
        <rFont val="宋体"/>
        <family val="0"/>
      </rPr>
      <t> </t>
    </r>
    <r>
      <rPr>
        <sz val="11"/>
        <color indexed="8"/>
        <rFont val="方正仿宋_GBK"/>
        <family val="4"/>
      </rPr>
      <t>其他教育支出</t>
    </r>
  </si>
  <si>
    <r>
      <rPr>
        <sz val="11"/>
        <color indexed="8"/>
        <rFont val="宋体"/>
        <family val="0"/>
      </rPr>
      <t> </t>
    </r>
    <r>
      <rPr>
        <sz val="11"/>
        <color indexed="8"/>
        <rFont val="方正仿宋_GBK"/>
        <family val="4"/>
      </rPr>
      <t>文物</t>
    </r>
  </si>
  <si>
    <r>
      <rPr>
        <sz val="11"/>
        <color indexed="8"/>
        <rFont val="宋体"/>
        <family val="0"/>
      </rPr>
      <t>  </t>
    </r>
    <r>
      <rPr>
        <sz val="11"/>
        <color indexed="8"/>
        <rFont val="方正仿宋_GBK"/>
        <family val="4"/>
      </rPr>
      <t>其他教育支出</t>
    </r>
  </si>
  <si>
    <r>
      <rPr>
        <sz val="11"/>
        <color indexed="8"/>
        <rFont val="宋体"/>
        <family val="0"/>
      </rPr>
      <t>  </t>
    </r>
    <r>
      <rPr>
        <sz val="11"/>
        <color indexed="8"/>
        <rFont val="方正仿宋_GBK"/>
        <family val="4"/>
      </rPr>
      <t>文物保护</t>
    </r>
  </si>
  <si>
    <r>
      <rPr>
        <sz val="11"/>
        <color indexed="8"/>
        <rFont val="宋体"/>
        <family val="0"/>
      </rPr>
      <t>  </t>
    </r>
    <r>
      <rPr>
        <sz val="11"/>
        <color indexed="8"/>
        <rFont val="方正仿宋_GBK"/>
        <family val="4"/>
      </rPr>
      <t>博物馆</t>
    </r>
  </si>
  <si>
    <r>
      <rPr>
        <sz val="11"/>
        <color indexed="8"/>
        <rFont val="宋体"/>
        <family val="0"/>
      </rPr>
      <t>  </t>
    </r>
    <r>
      <rPr>
        <sz val="11"/>
        <color indexed="8"/>
        <rFont val="方正仿宋_GBK"/>
        <family val="4"/>
      </rPr>
      <t>其他教育管理事务支出</t>
    </r>
  </si>
  <si>
    <r>
      <rPr>
        <sz val="11"/>
        <color indexed="8"/>
        <rFont val="宋体"/>
        <family val="0"/>
      </rPr>
      <t> </t>
    </r>
    <r>
      <rPr>
        <sz val="11"/>
        <color indexed="8"/>
        <rFont val="方正仿宋_GBK"/>
        <family val="4"/>
      </rPr>
      <t>科学技术管理事务</t>
    </r>
  </si>
  <si>
    <r>
      <rPr>
        <sz val="11"/>
        <color indexed="8"/>
        <rFont val="宋体"/>
        <family val="0"/>
      </rPr>
      <t> </t>
    </r>
    <r>
      <rPr>
        <sz val="11"/>
        <color indexed="8"/>
        <rFont val="方正仿宋_GBK"/>
        <family val="4"/>
      </rPr>
      <t>体育</t>
    </r>
  </si>
  <si>
    <r>
      <rPr>
        <sz val="11"/>
        <color indexed="8"/>
        <rFont val="宋体"/>
        <family val="0"/>
      </rPr>
      <t> </t>
    </r>
    <r>
      <rPr>
        <sz val="11"/>
        <color indexed="8"/>
        <rFont val="方正仿宋_GBK"/>
        <family val="4"/>
      </rPr>
      <t>普通教育</t>
    </r>
  </si>
  <si>
    <r>
      <rPr>
        <sz val="11"/>
        <color indexed="8"/>
        <rFont val="宋体"/>
        <family val="0"/>
      </rPr>
      <t>  </t>
    </r>
    <r>
      <rPr>
        <sz val="11"/>
        <color indexed="8"/>
        <rFont val="方正仿宋_GBK"/>
        <family val="4"/>
      </rPr>
      <t>体育竞赛</t>
    </r>
  </si>
  <si>
    <r>
      <rPr>
        <sz val="11"/>
        <color indexed="8"/>
        <rFont val="宋体"/>
        <family val="0"/>
      </rPr>
      <t>  </t>
    </r>
    <r>
      <rPr>
        <sz val="11"/>
        <color indexed="8"/>
        <rFont val="方正仿宋_GBK"/>
        <family val="4"/>
      </rPr>
      <t>学前教育</t>
    </r>
  </si>
  <si>
    <r>
      <rPr>
        <sz val="11"/>
        <color indexed="8"/>
        <rFont val="宋体"/>
        <family val="0"/>
      </rPr>
      <t>  </t>
    </r>
    <r>
      <rPr>
        <sz val="11"/>
        <color indexed="8"/>
        <rFont val="方正仿宋_GBK"/>
        <family val="4"/>
      </rPr>
      <t>体育训练</t>
    </r>
  </si>
  <si>
    <r>
      <rPr>
        <sz val="11"/>
        <color indexed="8"/>
        <rFont val="宋体"/>
        <family val="0"/>
      </rPr>
      <t>  </t>
    </r>
    <r>
      <rPr>
        <sz val="11"/>
        <color indexed="8"/>
        <rFont val="方正仿宋_GBK"/>
        <family val="4"/>
      </rPr>
      <t>小学教育</t>
    </r>
  </si>
  <si>
    <r>
      <rPr>
        <sz val="11"/>
        <color indexed="8"/>
        <rFont val="宋体"/>
        <family val="0"/>
      </rPr>
      <t>  </t>
    </r>
    <r>
      <rPr>
        <sz val="11"/>
        <color indexed="8"/>
        <rFont val="方正仿宋_GBK"/>
        <family val="4"/>
      </rPr>
      <t>其他科学技术管理事务支出</t>
    </r>
  </si>
  <si>
    <r>
      <rPr>
        <sz val="11"/>
        <color indexed="8"/>
        <rFont val="宋体"/>
        <family val="0"/>
      </rPr>
      <t>  </t>
    </r>
    <r>
      <rPr>
        <sz val="11"/>
        <color indexed="8"/>
        <rFont val="方正仿宋_GBK"/>
        <family val="4"/>
      </rPr>
      <t>体育场馆</t>
    </r>
  </si>
  <si>
    <r>
      <rPr>
        <sz val="11"/>
        <color indexed="8"/>
        <rFont val="宋体"/>
        <family val="0"/>
      </rPr>
      <t>  </t>
    </r>
    <r>
      <rPr>
        <sz val="11"/>
        <color indexed="8"/>
        <rFont val="方正仿宋_GBK"/>
        <family val="4"/>
      </rPr>
      <t>初中教育</t>
    </r>
  </si>
  <si>
    <r>
      <rPr>
        <sz val="11"/>
        <color indexed="8"/>
        <rFont val="宋体"/>
        <family val="0"/>
      </rPr>
      <t> </t>
    </r>
    <r>
      <rPr>
        <sz val="11"/>
        <color indexed="8"/>
        <rFont val="方正仿宋_GBK"/>
        <family val="4"/>
      </rPr>
      <t>技术研究与开发</t>
    </r>
  </si>
  <si>
    <r>
      <rPr>
        <sz val="11"/>
        <color indexed="8"/>
        <rFont val="宋体"/>
        <family val="0"/>
      </rPr>
      <t>  </t>
    </r>
    <r>
      <rPr>
        <sz val="11"/>
        <color indexed="8"/>
        <rFont val="方正仿宋_GBK"/>
        <family val="4"/>
      </rPr>
      <t>群众体育</t>
    </r>
  </si>
  <si>
    <r>
      <rPr>
        <sz val="11"/>
        <color indexed="8"/>
        <rFont val="宋体"/>
        <family val="0"/>
      </rPr>
      <t>  </t>
    </r>
    <r>
      <rPr>
        <sz val="11"/>
        <color indexed="8"/>
        <rFont val="方正仿宋_GBK"/>
        <family val="4"/>
      </rPr>
      <t>高中教育</t>
    </r>
  </si>
  <si>
    <r>
      <rPr>
        <sz val="11"/>
        <color indexed="8"/>
        <rFont val="宋体"/>
        <family val="0"/>
      </rPr>
      <t>  </t>
    </r>
    <r>
      <rPr>
        <sz val="11"/>
        <color indexed="8"/>
        <rFont val="方正仿宋_GBK"/>
        <family val="4"/>
      </rPr>
      <t>科技成果转化与扩散</t>
    </r>
  </si>
  <si>
    <r>
      <rPr>
        <sz val="11"/>
        <color indexed="8"/>
        <rFont val="宋体"/>
        <family val="0"/>
      </rPr>
      <t>  </t>
    </r>
    <r>
      <rPr>
        <sz val="11"/>
        <color indexed="8"/>
        <rFont val="方正仿宋_GBK"/>
        <family val="4"/>
      </rPr>
      <t>体育交流与合作</t>
    </r>
  </si>
  <si>
    <r>
      <rPr>
        <sz val="11"/>
        <color indexed="8"/>
        <rFont val="宋体"/>
        <family val="0"/>
      </rPr>
      <t>  </t>
    </r>
    <r>
      <rPr>
        <sz val="11"/>
        <color indexed="8"/>
        <rFont val="方正仿宋_GBK"/>
        <family val="4"/>
      </rPr>
      <t>其他普通教育支出</t>
    </r>
  </si>
  <si>
    <r>
      <rPr>
        <sz val="11"/>
        <color indexed="8"/>
        <rFont val="宋体"/>
        <family val="0"/>
      </rPr>
      <t> </t>
    </r>
    <r>
      <rPr>
        <sz val="11"/>
        <color indexed="8"/>
        <rFont val="方正仿宋_GBK"/>
        <family val="4"/>
      </rPr>
      <t>社会科学</t>
    </r>
  </si>
  <si>
    <r>
      <rPr>
        <sz val="11"/>
        <color indexed="8"/>
        <rFont val="宋体"/>
        <family val="0"/>
      </rPr>
      <t>  </t>
    </r>
    <r>
      <rPr>
        <sz val="11"/>
        <color indexed="8"/>
        <rFont val="方正仿宋_GBK"/>
        <family val="4"/>
      </rPr>
      <t>其他体育支出</t>
    </r>
  </si>
  <si>
    <r>
      <rPr>
        <sz val="11"/>
        <color indexed="8"/>
        <rFont val="宋体"/>
        <family val="0"/>
      </rPr>
      <t> </t>
    </r>
    <r>
      <rPr>
        <sz val="11"/>
        <color indexed="8"/>
        <rFont val="方正仿宋_GBK"/>
        <family val="4"/>
      </rPr>
      <t>职业教育</t>
    </r>
  </si>
  <si>
    <r>
      <rPr>
        <sz val="11"/>
        <color indexed="8"/>
        <rFont val="宋体"/>
        <family val="0"/>
      </rPr>
      <t>  </t>
    </r>
    <r>
      <rPr>
        <sz val="11"/>
        <color indexed="8"/>
        <rFont val="方正仿宋_GBK"/>
        <family val="4"/>
      </rPr>
      <t>社会科学研究</t>
    </r>
  </si>
  <si>
    <r>
      <rPr>
        <sz val="11"/>
        <color indexed="8"/>
        <rFont val="宋体"/>
        <family val="0"/>
      </rPr>
      <t> </t>
    </r>
    <r>
      <rPr>
        <sz val="11"/>
        <color indexed="8"/>
        <rFont val="方正仿宋_GBK"/>
        <family val="4"/>
      </rPr>
      <t>新闻出版电影</t>
    </r>
  </si>
  <si>
    <r>
      <rPr>
        <sz val="11"/>
        <color indexed="8"/>
        <rFont val="宋体"/>
        <family val="0"/>
      </rPr>
      <t>  </t>
    </r>
    <r>
      <rPr>
        <sz val="11"/>
        <color indexed="8"/>
        <rFont val="方正仿宋_GBK"/>
        <family val="4"/>
      </rPr>
      <t>其他新闻出版电影支出</t>
    </r>
  </si>
  <si>
    <r>
      <rPr>
        <sz val="11"/>
        <color indexed="8"/>
        <rFont val="宋体"/>
        <family val="0"/>
      </rPr>
      <t>  </t>
    </r>
    <r>
      <rPr>
        <sz val="11"/>
        <color indexed="8"/>
        <rFont val="方正仿宋_GBK"/>
        <family val="4"/>
      </rPr>
      <t>行政单位离退休</t>
    </r>
  </si>
  <si>
    <r>
      <rPr>
        <sz val="11"/>
        <color indexed="8"/>
        <rFont val="宋体"/>
        <family val="0"/>
      </rPr>
      <t>  </t>
    </r>
    <r>
      <rPr>
        <sz val="11"/>
        <color indexed="8"/>
        <rFont val="方正仿宋_GBK"/>
        <family val="4"/>
      </rPr>
      <t>儿童福利</t>
    </r>
  </si>
  <si>
    <r>
      <rPr>
        <sz val="11"/>
        <color indexed="8"/>
        <rFont val="宋体"/>
        <family val="0"/>
      </rPr>
      <t> </t>
    </r>
    <r>
      <rPr>
        <sz val="11"/>
        <color indexed="8"/>
        <rFont val="方正仿宋_GBK"/>
        <family val="4"/>
      </rPr>
      <t>广播电视</t>
    </r>
  </si>
  <si>
    <r>
      <rPr>
        <sz val="11"/>
        <color indexed="8"/>
        <rFont val="宋体"/>
        <family val="0"/>
      </rPr>
      <t>  </t>
    </r>
    <r>
      <rPr>
        <sz val="11"/>
        <color indexed="8"/>
        <rFont val="方正仿宋_GBK"/>
        <family val="4"/>
      </rPr>
      <t>事业单位离退休</t>
    </r>
  </si>
  <si>
    <r>
      <rPr>
        <sz val="11"/>
        <color indexed="8"/>
        <rFont val="宋体"/>
        <family val="0"/>
      </rPr>
      <t>  </t>
    </r>
    <r>
      <rPr>
        <sz val="11"/>
        <color indexed="8"/>
        <rFont val="方正仿宋_GBK"/>
        <family val="4"/>
      </rPr>
      <t>老年福利</t>
    </r>
  </si>
  <si>
    <r>
      <rPr>
        <sz val="11"/>
        <color indexed="8"/>
        <rFont val="宋体"/>
        <family val="0"/>
      </rPr>
      <t>  </t>
    </r>
    <r>
      <rPr>
        <sz val="11"/>
        <color indexed="8"/>
        <rFont val="方正仿宋_GBK"/>
        <family val="4"/>
      </rPr>
      <t>广播电视事务</t>
    </r>
  </si>
  <si>
    <r>
      <rPr>
        <sz val="11"/>
        <color indexed="8"/>
        <rFont val="宋体"/>
        <family val="0"/>
      </rPr>
      <t>  </t>
    </r>
    <r>
      <rPr>
        <sz val="11"/>
        <color indexed="8"/>
        <rFont val="方正仿宋_GBK"/>
        <family val="4"/>
      </rPr>
      <t>机关事业单位基本养老保险缴费支出</t>
    </r>
  </si>
  <si>
    <r>
      <rPr>
        <sz val="11"/>
        <color indexed="8"/>
        <rFont val="宋体"/>
        <family val="0"/>
      </rPr>
      <t>  </t>
    </r>
    <r>
      <rPr>
        <sz val="11"/>
        <color indexed="8"/>
        <rFont val="方正仿宋_GBK"/>
        <family val="4"/>
      </rPr>
      <t>殡葬</t>
    </r>
  </si>
  <si>
    <r>
      <rPr>
        <sz val="11"/>
        <color indexed="8"/>
        <rFont val="宋体"/>
        <family val="0"/>
      </rPr>
      <t> </t>
    </r>
    <r>
      <rPr>
        <sz val="11"/>
        <color indexed="8"/>
        <rFont val="方正仿宋_GBK"/>
        <family val="4"/>
      </rPr>
      <t>其他文化旅游体育与传媒支出</t>
    </r>
  </si>
  <si>
    <r>
      <rPr>
        <sz val="11"/>
        <color indexed="8"/>
        <rFont val="宋体"/>
        <family val="0"/>
      </rPr>
      <t>  </t>
    </r>
    <r>
      <rPr>
        <sz val="11"/>
        <color indexed="8"/>
        <rFont val="方正仿宋_GBK"/>
        <family val="4"/>
      </rPr>
      <t>机关事业单位职业年金缴费支出</t>
    </r>
  </si>
  <si>
    <r>
      <rPr>
        <sz val="11"/>
        <color indexed="8"/>
        <rFont val="宋体"/>
        <family val="0"/>
      </rPr>
      <t>  </t>
    </r>
    <r>
      <rPr>
        <sz val="11"/>
        <color indexed="8"/>
        <rFont val="方正仿宋_GBK"/>
        <family val="4"/>
      </rPr>
      <t>社会福利事业单位</t>
    </r>
  </si>
  <si>
    <r>
      <rPr>
        <sz val="11"/>
        <color indexed="8"/>
        <rFont val="宋体"/>
        <family val="0"/>
      </rPr>
      <t>  </t>
    </r>
    <r>
      <rPr>
        <sz val="11"/>
        <color indexed="8"/>
        <rFont val="方正仿宋_GBK"/>
        <family val="4"/>
      </rPr>
      <t>宣传文化发展专项支出</t>
    </r>
  </si>
  <si>
    <r>
      <rPr>
        <sz val="11"/>
        <color indexed="8"/>
        <rFont val="宋体"/>
        <family val="0"/>
      </rPr>
      <t>  </t>
    </r>
    <r>
      <rPr>
        <sz val="11"/>
        <color indexed="8"/>
        <rFont val="方正仿宋_GBK"/>
        <family val="4"/>
      </rPr>
      <t>其他行政事业单位养老支出</t>
    </r>
  </si>
  <si>
    <r>
      <rPr>
        <sz val="11"/>
        <color indexed="8"/>
        <rFont val="宋体"/>
        <family val="0"/>
      </rPr>
      <t>  </t>
    </r>
    <r>
      <rPr>
        <sz val="11"/>
        <color indexed="8"/>
        <rFont val="方正仿宋_GBK"/>
        <family val="4"/>
      </rPr>
      <t>养老服务</t>
    </r>
  </si>
  <si>
    <r>
      <rPr>
        <sz val="11"/>
        <color indexed="8"/>
        <rFont val="宋体"/>
        <family val="0"/>
      </rPr>
      <t>  </t>
    </r>
    <r>
      <rPr>
        <sz val="11"/>
        <color indexed="8"/>
        <rFont val="方正仿宋_GBK"/>
        <family val="4"/>
      </rPr>
      <t>其他文化旅游体育与传媒支出</t>
    </r>
  </si>
  <si>
    <r>
      <rPr>
        <sz val="11"/>
        <color indexed="8"/>
        <rFont val="宋体"/>
        <family val="0"/>
      </rPr>
      <t> </t>
    </r>
    <r>
      <rPr>
        <sz val="11"/>
        <color indexed="8"/>
        <rFont val="方正仿宋_GBK"/>
        <family val="4"/>
      </rPr>
      <t>就业补助</t>
    </r>
  </si>
  <si>
    <r>
      <rPr>
        <sz val="11"/>
        <color indexed="8"/>
        <rFont val="宋体"/>
        <family val="0"/>
      </rPr>
      <t>  </t>
    </r>
    <r>
      <rPr>
        <sz val="11"/>
        <color indexed="8"/>
        <rFont val="方正仿宋_GBK"/>
        <family val="4"/>
      </rPr>
      <t>其他社会福利支出</t>
    </r>
  </si>
  <si>
    <r>
      <rPr>
        <sz val="11"/>
        <color indexed="8"/>
        <rFont val="宋体"/>
        <family val="0"/>
      </rPr>
      <t>  </t>
    </r>
    <r>
      <rPr>
        <sz val="11"/>
        <color indexed="8"/>
        <rFont val="方正仿宋_GBK"/>
        <family val="4"/>
      </rPr>
      <t>就业创业服务补贴</t>
    </r>
  </si>
  <si>
    <r>
      <rPr>
        <sz val="11"/>
        <color indexed="8"/>
        <rFont val="宋体"/>
        <family val="0"/>
      </rPr>
      <t> </t>
    </r>
    <r>
      <rPr>
        <sz val="11"/>
        <color indexed="8"/>
        <rFont val="方正仿宋_GBK"/>
        <family val="4"/>
      </rPr>
      <t>残疾人事业</t>
    </r>
  </si>
  <si>
    <r>
      <rPr>
        <sz val="11"/>
        <color indexed="8"/>
        <rFont val="宋体"/>
        <family val="0"/>
      </rPr>
      <t> </t>
    </r>
    <r>
      <rPr>
        <sz val="11"/>
        <color indexed="8"/>
        <rFont val="方正仿宋_GBK"/>
        <family val="4"/>
      </rPr>
      <t>人力资源和社会保障管理事务</t>
    </r>
  </si>
  <si>
    <r>
      <rPr>
        <sz val="11"/>
        <color indexed="8"/>
        <rFont val="宋体"/>
        <family val="0"/>
      </rPr>
      <t> </t>
    </r>
    <r>
      <rPr>
        <sz val="11"/>
        <color indexed="8"/>
        <rFont val="方正仿宋_GBK"/>
        <family val="4"/>
      </rPr>
      <t>抚恤</t>
    </r>
  </si>
  <si>
    <r>
      <rPr>
        <sz val="11"/>
        <color indexed="8"/>
        <rFont val="宋体"/>
        <family val="0"/>
      </rPr>
      <t>  </t>
    </r>
    <r>
      <rPr>
        <sz val="11"/>
        <color indexed="8"/>
        <rFont val="方正仿宋_GBK"/>
        <family val="4"/>
      </rPr>
      <t>死亡抚恤</t>
    </r>
  </si>
  <si>
    <r>
      <rPr>
        <sz val="11"/>
        <color indexed="8"/>
        <rFont val="宋体"/>
        <family val="0"/>
      </rPr>
      <t>  </t>
    </r>
    <r>
      <rPr>
        <sz val="11"/>
        <color indexed="8"/>
        <rFont val="方正仿宋_GBK"/>
        <family val="4"/>
      </rPr>
      <t>就业管理事务</t>
    </r>
  </si>
  <si>
    <r>
      <rPr>
        <sz val="11"/>
        <color indexed="8"/>
        <rFont val="宋体"/>
        <family val="0"/>
      </rPr>
      <t>  </t>
    </r>
    <r>
      <rPr>
        <sz val="11"/>
        <color indexed="8"/>
        <rFont val="方正仿宋_GBK"/>
        <family val="4"/>
      </rPr>
      <t>伤残抚恤</t>
    </r>
  </si>
  <si>
    <r>
      <rPr>
        <sz val="11"/>
        <color indexed="8"/>
        <rFont val="宋体"/>
        <family val="0"/>
      </rPr>
      <t>  </t>
    </r>
    <r>
      <rPr>
        <sz val="11"/>
        <color indexed="8"/>
        <rFont val="方正仿宋_GBK"/>
        <family val="4"/>
      </rPr>
      <t>残疾人康复</t>
    </r>
  </si>
  <si>
    <r>
      <rPr>
        <sz val="11"/>
        <color indexed="8"/>
        <rFont val="宋体"/>
        <family val="0"/>
      </rPr>
      <t>  </t>
    </r>
    <r>
      <rPr>
        <sz val="11"/>
        <color indexed="8"/>
        <rFont val="方正仿宋_GBK"/>
        <family val="4"/>
      </rPr>
      <t>劳动关系和维权</t>
    </r>
  </si>
  <si>
    <r>
      <rPr>
        <sz val="11"/>
        <color indexed="8"/>
        <rFont val="宋体"/>
        <family val="0"/>
      </rPr>
      <t>  </t>
    </r>
    <r>
      <rPr>
        <sz val="11"/>
        <color indexed="8"/>
        <rFont val="方正仿宋_GBK"/>
        <family val="4"/>
      </rPr>
      <t>在乡复员、退伍军人生活补助</t>
    </r>
  </si>
  <si>
    <r>
      <rPr>
        <sz val="11"/>
        <color indexed="8"/>
        <rFont val="宋体"/>
        <family val="0"/>
      </rPr>
      <t>  </t>
    </r>
    <r>
      <rPr>
        <sz val="11"/>
        <color indexed="8"/>
        <rFont val="方正仿宋_GBK"/>
        <family val="4"/>
      </rPr>
      <t>残疾人就业</t>
    </r>
  </si>
  <si>
    <r>
      <rPr>
        <sz val="11"/>
        <color indexed="8"/>
        <rFont val="宋体"/>
        <family val="0"/>
      </rPr>
      <t>  </t>
    </r>
    <r>
      <rPr>
        <sz val="11"/>
        <color indexed="8"/>
        <rFont val="方正仿宋_GBK"/>
        <family val="4"/>
      </rPr>
      <t>劳动人事争议调解仲裁</t>
    </r>
  </si>
  <si>
    <r>
      <rPr>
        <sz val="11"/>
        <color indexed="8"/>
        <rFont val="宋体"/>
        <family val="0"/>
      </rPr>
      <t>  </t>
    </r>
    <r>
      <rPr>
        <sz val="11"/>
        <color indexed="8"/>
        <rFont val="方正仿宋_GBK"/>
        <family val="4"/>
      </rPr>
      <t>义务兵优待</t>
    </r>
  </si>
  <si>
    <r>
      <rPr>
        <sz val="11"/>
        <color indexed="8"/>
        <rFont val="宋体"/>
        <family val="0"/>
      </rPr>
      <t>  </t>
    </r>
    <r>
      <rPr>
        <sz val="11"/>
        <color indexed="8"/>
        <rFont val="方正仿宋_GBK"/>
        <family val="4"/>
      </rPr>
      <t>残疾人体育</t>
    </r>
  </si>
  <si>
    <r>
      <rPr>
        <sz val="11"/>
        <color indexed="8"/>
        <rFont val="宋体"/>
        <family val="0"/>
      </rPr>
      <t>  </t>
    </r>
    <r>
      <rPr>
        <sz val="11"/>
        <color indexed="8"/>
        <rFont val="方正仿宋_GBK"/>
        <family val="4"/>
      </rPr>
      <t>农村籍退役士兵老年生活补助</t>
    </r>
  </si>
  <si>
    <r>
      <rPr>
        <sz val="11"/>
        <color indexed="8"/>
        <rFont val="宋体"/>
        <family val="0"/>
      </rPr>
      <t>  </t>
    </r>
    <r>
      <rPr>
        <sz val="11"/>
        <color indexed="8"/>
        <rFont val="方正仿宋_GBK"/>
        <family val="4"/>
      </rPr>
      <t>残疾人生活和护理补贴</t>
    </r>
  </si>
  <si>
    <r>
      <rPr>
        <sz val="11"/>
        <color indexed="8"/>
        <rFont val="宋体"/>
        <family val="0"/>
      </rPr>
      <t>  </t>
    </r>
    <r>
      <rPr>
        <sz val="11"/>
        <color indexed="8"/>
        <rFont val="方正仿宋_GBK"/>
        <family val="4"/>
      </rPr>
      <t>其他人力资源和社会保障管理事务支出</t>
    </r>
  </si>
  <si>
    <r>
      <rPr>
        <sz val="11"/>
        <color indexed="8"/>
        <rFont val="宋体"/>
        <family val="0"/>
      </rPr>
      <t>  </t>
    </r>
    <r>
      <rPr>
        <sz val="11"/>
        <color indexed="8"/>
        <rFont val="方正仿宋_GBK"/>
        <family val="4"/>
      </rPr>
      <t>烈士纪念设施管理维护</t>
    </r>
  </si>
  <si>
    <r>
      <rPr>
        <sz val="11"/>
        <color indexed="8"/>
        <rFont val="宋体"/>
        <family val="0"/>
      </rPr>
      <t>  </t>
    </r>
    <r>
      <rPr>
        <sz val="11"/>
        <color indexed="8"/>
        <rFont val="方正仿宋_GBK"/>
        <family val="4"/>
      </rPr>
      <t>其他残疾人事业支出</t>
    </r>
  </si>
  <si>
    <r>
      <rPr>
        <sz val="11"/>
        <color indexed="8"/>
        <rFont val="宋体"/>
        <family val="0"/>
      </rPr>
      <t> </t>
    </r>
    <r>
      <rPr>
        <sz val="11"/>
        <color indexed="8"/>
        <rFont val="方正仿宋_GBK"/>
        <family val="4"/>
      </rPr>
      <t>民政管理事务</t>
    </r>
  </si>
  <si>
    <r>
      <rPr>
        <sz val="11"/>
        <color indexed="8"/>
        <rFont val="宋体"/>
        <family val="0"/>
      </rPr>
      <t>  </t>
    </r>
    <r>
      <rPr>
        <sz val="11"/>
        <color indexed="8"/>
        <rFont val="方正仿宋_GBK"/>
        <family val="4"/>
      </rPr>
      <t>其他优抚支出</t>
    </r>
  </si>
  <si>
    <r>
      <rPr>
        <sz val="11"/>
        <color indexed="8"/>
        <rFont val="宋体"/>
        <family val="0"/>
      </rPr>
      <t> </t>
    </r>
    <r>
      <rPr>
        <sz val="11"/>
        <color indexed="8"/>
        <rFont val="方正仿宋_GBK"/>
        <family val="4"/>
      </rPr>
      <t>红十字事业</t>
    </r>
  </si>
  <si>
    <r>
      <rPr>
        <sz val="11"/>
        <color indexed="8"/>
        <rFont val="宋体"/>
        <family val="0"/>
      </rPr>
      <t> </t>
    </r>
    <r>
      <rPr>
        <sz val="11"/>
        <color indexed="8"/>
        <rFont val="方正仿宋_GBK"/>
        <family val="4"/>
      </rPr>
      <t>退役安置</t>
    </r>
  </si>
  <si>
    <r>
      <rPr>
        <sz val="11"/>
        <color indexed="8"/>
        <rFont val="宋体"/>
        <family val="0"/>
      </rPr>
      <t>  </t>
    </r>
    <r>
      <rPr>
        <sz val="11"/>
        <color indexed="8"/>
        <rFont val="方正仿宋_GBK"/>
        <family val="4"/>
      </rPr>
      <t>其他红十字事业支出</t>
    </r>
  </si>
  <si>
    <r>
      <rPr>
        <sz val="11"/>
        <color indexed="8"/>
        <rFont val="宋体"/>
        <family val="0"/>
      </rPr>
      <t>  </t>
    </r>
    <r>
      <rPr>
        <sz val="11"/>
        <color indexed="8"/>
        <rFont val="方正仿宋_GBK"/>
        <family val="4"/>
      </rPr>
      <t>退役士兵安置</t>
    </r>
  </si>
  <si>
    <r>
      <rPr>
        <sz val="11"/>
        <color indexed="8"/>
        <rFont val="宋体"/>
        <family val="0"/>
      </rPr>
      <t> </t>
    </r>
    <r>
      <rPr>
        <sz val="11"/>
        <color indexed="8"/>
        <rFont val="方正仿宋_GBK"/>
        <family val="4"/>
      </rPr>
      <t>最低生活保障</t>
    </r>
  </si>
  <si>
    <r>
      <rPr>
        <sz val="11"/>
        <color indexed="8"/>
        <rFont val="宋体"/>
        <family val="0"/>
      </rPr>
      <t>  </t>
    </r>
    <r>
      <rPr>
        <sz val="11"/>
        <color indexed="8"/>
        <rFont val="方正仿宋_GBK"/>
        <family val="4"/>
      </rPr>
      <t>社会组织管理</t>
    </r>
  </si>
  <si>
    <r>
      <rPr>
        <sz val="11"/>
        <color indexed="8"/>
        <rFont val="宋体"/>
        <family val="0"/>
      </rPr>
      <t>  </t>
    </r>
    <r>
      <rPr>
        <sz val="11"/>
        <color indexed="8"/>
        <rFont val="方正仿宋_GBK"/>
        <family val="4"/>
      </rPr>
      <t>军队移交政府的离退休人员安置</t>
    </r>
  </si>
  <si>
    <r>
      <rPr>
        <sz val="11"/>
        <color indexed="8"/>
        <rFont val="宋体"/>
        <family val="0"/>
      </rPr>
      <t>  </t>
    </r>
    <r>
      <rPr>
        <sz val="11"/>
        <color indexed="8"/>
        <rFont val="方正仿宋_GBK"/>
        <family val="4"/>
      </rPr>
      <t>城市最低生活保障金支出</t>
    </r>
  </si>
  <si>
    <r>
      <rPr>
        <sz val="11"/>
        <color indexed="8"/>
        <rFont val="宋体"/>
        <family val="0"/>
      </rPr>
      <t>  </t>
    </r>
    <r>
      <rPr>
        <sz val="11"/>
        <color indexed="8"/>
        <rFont val="方正仿宋_GBK"/>
        <family val="4"/>
      </rPr>
      <t>行政区划和地名管理</t>
    </r>
  </si>
  <si>
    <r>
      <rPr>
        <sz val="11"/>
        <color indexed="8"/>
        <rFont val="宋体"/>
        <family val="0"/>
      </rPr>
      <t>  </t>
    </r>
    <r>
      <rPr>
        <sz val="11"/>
        <color indexed="8"/>
        <rFont val="方正仿宋_GBK"/>
        <family val="4"/>
      </rPr>
      <t>军队移交政府离退休干部管理机构</t>
    </r>
  </si>
  <si>
    <r>
      <rPr>
        <sz val="11"/>
        <color indexed="8"/>
        <rFont val="宋体"/>
        <family val="0"/>
      </rPr>
      <t>  </t>
    </r>
    <r>
      <rPr>
        <sz val="11"/>
        <color indexed="8"/>
        <rFont val="方正仿宋_GBK"/>
        <family val="4"/>
      </rPr>
      <t>农村最低生活保障金支出</t>
    </r>
  </si>
  <si>
    <r>
      <rPr>
        <sz val="11"/>
        <color indexed="8"/>
        <rFont val="宋体"/>
        <family val="0"/>
      </rPr>
      <t>  </t>
    </r>
    <r>
      <rPr>
        <sz val="11"/>
        <color indexed="8"/>
        <rFont val="方正仿宋_GBK"/>
        <family val="4"/>
      </rPr>
      <t>基层政权建设和社区治理</t>
    </r>
  </si>
  <si>
    <r>
      <rPr>
        <sz val="11"/>
        <color indexed="8"/>
        <rFont val="宋体"/>
        <family val="0"/>
      </rPr>
      <t>  </t>
    </r>
    <r>
      <rPr>
        <sz val="11"/>
        <color indexed="8"/>
        <rFont val="方正仿宋_GBK"/>
        <family val="4"/>
      </rPr>
      <t>退役士兵管理教育</t>
    </r>
  </si>
  <si>
    <r>
      <rPr>
        <sz val="11"/>
        <color indexed="8"/>
        <rFont val="宋体"/>
        <family val="0"/>
      </rPr>
      <t> </t>
    </r>
    <r>
      <rPr>
        <sz val="11"/>
        <color indexed="8"/>
        <rFont val="方正仿宋_GBK"/>
        <family val="4"/>
      </rPr>
      <t>临时救助</t>
    </r>
  </si>
  <si>
    <r>
      <rPr>
        <sz val="11"/>
        <color indexed="8"/>
        <rFont val="宋体"/>
        <family val="0"/>
      </rPr>
      <t>  </t>
    </r>
    <r>
      <rPr>
        <sz val="11"/>
        <color indexed="8"/>
        <rFont val="方正仿宋_GBK"/>
        <family val="4"/>
      </rPr>
      <t>其他民政管理事务支出</t>
    </r>
  </si>
  <si>
    <r>
      <rPr>
        <sz val="11"/>
        <color indexed="8"/>
        <rFont val="宋体"/>
        <family val="0"/>
      </rPr>
      <t>  </t>
    </r>
    <r>
      <rPr>
        <sz val="11"/>
        <color indexed="8"/>
        <rFont val="方正仿宋_GBK"/>
        <family val="4"/>
      </rPr>
      <t>军队转业干部安置</t>
    </r>
  </si>
  <si>
    <r>
      <rPr>
        <sz val="11"/>
        <color indexed="8"/>
        <rFont val="宋体"/>
        <family val="0"/>
      </rPr>
      <t>  </t>
    </r>
    <r>
      <rPr>
        <sz val="11"/>
        <color indexed="8"/>
        <rFont val="方正仿宋_GBK"/>
        <family val="4"/>
      </rPr>
      <t>临时救助支出</t>
    </r>
  </si>
  <si>
    <r>
      <rPr>
        <sz val="11"/>
        <color indexed="8"/>
        <rFont val="宋体"/>
        <family val="0"/>
      </rPr>
      <t> </t>
    </r>
    <r>
      <rPr>
        <sz val="11"/>
        <color indexed="8"/>
        <rFont val="方正仿宋_GBK"/>
        <family val="4"/>
      </rPr>
      <t>行政事业单位养老支出</t>
    </r>
  </si>
  <si>
    <r>
      <rPr>
        <sz val="11"/>
        <color indexed="8"/>
        <rFont val="宋体"/>
        <family val="0"/>
      </rPr>
      <t> </t>
    </r>
    <r>
      <rPr>
        <sz val="11"/>
        <color indexed="8"/>
        <rFont val="方正仿宋_GBK"/>
        <family val="4"/>
      </rPr>
      <t>社会福利</t>
    </r>
  </si>
  <si>
    <r>
      <rPr>
        <sz val="11"/>
        <color indexed="8"/>
        <rFont val="宋体"/>
        <family val="0"/>
      </rPr>
      <t>  </t>
    </r>
    <r>
      <rPr>
        <sz val="11"/>
        <color indexed="8"/>
        <rFont val="方正仿宋_GBK"/>
        <family val="4"/>
      </rPr>
      <t>流浪乞讨人员救助支出</t>
    </r>
  </si>
  <si>
    <r>
      <rPr>
        <sz val="11"/>
        <color indexed="8"/>
        <rFont val="宋体"/>
        <family val="0"/>
      </rPr>
      <t> </t>
    </r>
    <r>
      <rPr>
        <sz val="11"/>
        <color indexed="8"/>
        <rFont val="方正仿宋_GBK"/>
        <family val="4"/>
      </rPr>
      <t>特困人员救助供养</t>
    </r>
  </si>
  <si>
    <r>
      <rPr>
        <sz val="11"/>
        <color indexed="8"/>
        <rFont val="宋体"/>
        <family val="0"/>
      </rPr>
      <t>  </t>
    </r>
    <r>
      <rPr>
        <sz val="11"/>
        <color indexed="8"/>
        <rFont val="方正仿宋_GBK"/>
        <family val="4"/>
      </rPr>
      <t>综合医院</t>
    </r>
  </si>
  <si>
    <r>
      <rPr>
        <sz val="11"/>
        <color indexed="8"/>
        <rFont val="宋体"/>
        <family val="0"/>
      </rPr>
      <t> </t>
    </r>
    <r>
      <rPr>
        <sz val="11"/>
        <color indexed="8"/>
        <rFont val="方正仿宋_GBK"/>
        <family val="4"/>
      </rPr>
      <t>行政事业单位医疗</t>
    </r>
  </si>
  <si>
    <r>
      <rPr>
        <sz val="11"/>
        <color indexed="8"/>
        <rFont val="宋体"/>
        <family val="0"/>
      </rPr>
      <t>  </t>
    </r>
    <r>
      <rPr>
        <sz val="11"/>
        <color indexed="8"/>
        <rFont val="方正仿宋_GBK"/>
        <family val="4"/>
      </rPr>
      <t>城市特困人员救助供养支出</t>
    </r>
  </si>
  <si>
    <r>
      <rPr>
        <sz val="11"/>
        <color indexed="8"/>
        <rFont val="宋体"/>
        <family val="0"/>
      </rPr>
      <t>  </t>
    </r>
    <r>
      <rPr>
        <sz val="11"/>
        <color indexed="8"/>
        <rFont val="方正仿宋_GBK"/>
        <family val="4"/>
      </rPr>
      <t>中医（民族）医院</t>
    </r>
  </si>
  <si>
    <r>
      <rPr>
        <sz val="11"/>
        <color indexed="8"/>
        <rFont val="宋体"/>
        <family val="0"/>
      </rPr>
      <t>  </t>
    </r>
    <r>
      <rPr>
        <sz val="11"/>
        <color indexed="8"/>
        <rFont val="方正仿宋_GBK"/>
        <family val="4"/>
      </rPr>
      <t>行政单位医疗</t>
    </r>
  </si>
  <si>
    <r>
      <rPr>
        <sz val="11"/>
        <color indexed="8"/>
        <rFont val="宋体"/>
        <family val="0"/>
      </rPr>
      <t>  </t>
    </r>
    <r>
      <rPr>
        <sz val="11"/>
        <color indexed="8"/>
        <rFont val="方正仿宋_GBK"/>
        <family val="4"/>
      </rPr>
      <t>农村特困人员救助供养支出</t>
    </r>
  </si>
  <si>
    <r>
      <rPr>
        <sz val="11"/>
        <color indexed="8"/>
        <rFont val="宋体"/>
        <family val="0"/>
      </rPr>
      <t>  </t>
    </r>
    <r>
      <rPr>
        <sz val="11"/>
        <color indexed="8"/>
        <rFont val="方正仿宋_GBK"/>
        <family val="4"/>
      </rPr>
      <t>其他公立医院支出</t>
    </r>
  </si>
  <si>
    <r>
      <rPr>
        <sz val="11"/>
        <color indexed="8"/>
        <rFont val="宋体"/>
        <family val="0"/>
      </rPr>
      <t>  </t>
    </r>
    <r>
      <rPr>
        <sz val="11"/>
        <color indexed="8"/>
        <rFont val="方正仿宋_GBK"/>
        <family val="4"/>
      </rPr>
      <t>事业单位医疗</t>
    </r>
  </si>
  <si>
    <r>
      <rPr>
        <sz val="11"/>
        <color indexed="8"/>
        <rFont val="宋体"/>
        <family val="0"/>
      </rPr>
      <t> </t>
    </r>
    <r>
      <rPr>
        <sz val="11"/>
        <color indexed="8"/>
        <rFont val="方正仿宋_GBK"/>
        <family val="4"/>
      </rPr>
      <t>其他生活救助</t>
    </r>
  </si>
  <si>
    <r>
      <rPr>
        <sz val="11"/>
        <color indexed="8"/>
        <rFont val="宋体"/>
        <family val="0"/>
      </rPr>
      <t> </t>
    </r>
    <r>
      <rPr>
        <sz val="11"/>
        <color indexed="8"/>
        <rFont val="方正仿宋_GBK"/>
        <family val="4"/>
      </rPr>
      <t>基层医疗卫生机构</t>
    </r>
  </si>
  <si>
    <r>
      <rPr>
        <sz val="11"/>
        <color indexed="8"/>
        <rFont val="宋体"/>
        <family val="0"/>
      </rPr>
      <t>  </t>
    </r>
    <r>
      <rPr>
        <sz val="11"/>
        <color indexed="8"/>
        <rFont val="方正仿宋_GBK"/>
        <family val="4"/>
      </rPr>
      <t>公务员医疗补助</t>
    </r>
  </si>
  <si>
    <r>
      <rPr>
        <sz val="11"/>
        <color indexed="8"/>
        <rFont val="宋体"/>
        <family val="0"/>
      </rPr>
      <t>  </t>
    </r>
    <r>
      <rPr>
        <sz val="11"/>
        <color indexed="8"/>
        <rFont val="方正仿宋_GBK"/>
        <family val="4"/>
      </rPr>
      <t>其他城市生活救助</t>
    </r>
  </si>
  <si>
    <r>
      <rPr>
        <sz val="11"/>
        <color indexed="8"/>
        <rFont val="宋体"/>
        <family val="0"/>
      </rPr>
      <t>  </t>
    </r>
    <r>
      <rPr>
        <sz val="11"/>
        <color indexed="8"/>
        <rFont val="方正仿宋_GBK"/>
        <family val="4"/>
      </rPr>
      <t>城市社区卫生机构</t>
    </r>
  </si>
  <si>
    <r>
      <rPr>
        <sz val="11"/>
        <color indexed="8"/>
        <rFont val="宋体"/>
        <family val="0"/>
      </rPr>
      <t>  </t>
    </r>
    <r>
      <rPr>
        <sz val="11"/>
        <color indexed="8"/>
        <rFont val="方正仿宋_GBK"/>
        <family val="4"/>
      </rPr>
      <t>其他行政事业单位医疗支出</t>
    </r>
  </si>
  <si>
    <r>
      <rPr>
        <sz val="11"/>
        <color indexed="8"/>
        <rFont val="宋体"/>
        <family val="0"/>
      </rPr>
      <t> </t>
    </r>
    <r>
      <rPr>
        <sz val="11"/>
        <color indexed="8"/>
        <rFont val="方正仿宋_GBK"/>
        <family val="4"/>
      </rPr>
      <t>退役军人管理事务</t>
    </r>
  </si>
  <si>
    <r>
      <rPr>
        <sz val="11"/>
        <color indexed="8"/>
        <rFont val="宋体"/>
        <family val="0"/>
      </rPr>
      <t>  </t>
    </r>
    <r>
      <rPr>
        <sz val="11"/>
        <color indexed="8"/>
        <rFont val="方正仿宋_GBK"/>
        <family val="4"/>
      </rPr>
      <t>乡镇卫生院</t>
    </r>
  </si>
  <si>
    <r>
      <rPr>
        <sz val="11"/>
        <color indexed="8"/>
        <rFont val="宋体"/>
        <family val="0"/>
      </rPr>
      <t> </t>
    </r>
    <r>
      <rPr>
        <sz val="11"/>
        <color indexed="8"/>
        <rFont val="方正仿宋_GBK"/>
        <family val="4"/>
      </rPr>
      <t>财政对基本医疗保险基金的补助</t>
    </r>
  </si>
  <si>
    <r>
      <rPr>
        <sz val="11"/>
        <color indexed="8"/>
        <rFont val="宋体"/>
        <family val="0"/>
      </rPr>
      <t>  </t>
    </r>
    <r>
      <rPr>
        <sz val="11"/>
        <color indexed="8"/>
        <rFont val="方正仿宋_GBK"/>
        <family val="4"/>
      </rPr>
      <t>其他基层医疗卫生机构支出</t>
    </r>
  </si>
  <si>
    <r>
      <rPr>
        <sz val="11"/>
        <color indexed="8"/>
        <rFont val="宋体"/>
        <family val="0"/>
      </rPr>
      <t>  </t>
    </r>
    <r>
      <rPr>
        <sz val="11"/>
        <color indexed="8"/>
        <rFont val="方正仿宋_GBK"/>
        <family val="4"/>
      </rPr>
      <t>财政对城乡居民基本医疗保险基金的补助</t>
    </r>
  </si>
  <si>
    <r>
      <rPr>
        <sz val="11"/>
        <color indexed="8"/>
        <rFont val="宋体"/>
        <family val="0"/>
      </rPr>
      <t> </t>
    </r>
    <r>
      <rPr>
        <sz val="11"/>
        <color indexed="8"/>
        <rFont val="方正仿宋_GBK"/>
        <family val="4"/>
      </rPr>
      <t>公共卫生</t>
    </r>
  </si>
  <si>
    <r>
      <rPr>
        <sz val="11"/>
        <color indexed="8"/>
        <rFont val="宋体"/>
        <family val="0"/>
      </rPr>
      <t> </t>
    </r>
    <r>
      <rPr>
        <sz val="11"/>
        <color indexed="8"/>
        <rFont val="方正仿宋_GBK"/>
        <family val="4"/>
      </rPr>
      <t>医疗救助</t>
    </r>
  </si>
  <si>
    <r>
      <rPr>
        <sz val="11"/>
        <color indexed="8"/>
        <rFont val="宋体"/>
        <family val="0"/>
      </rPr>
      <t>  </t>
    </r>
    <r>
      <rPr>
        <sz val="11"/>
        <color indexed="8"/>
        <rFont val="方正仿宋_GBK"/>
        <family val="4"/>
      </rPr>
      <t>拥军优属</t>
    </r>
  </si>
  <si>
    <r>
      <rPr>
        <sz val="11"/>
        <color indexed="8"/>
        <rFont val="宋体"/>
        <family val="0"/>
      </rPr>
      <t>  </t>
    </r>
    <r>
      <rPr>
        <sz val="11"/>
        <color indexed="8"/>
        <rFont val="方正仿宋_GBK"/>
        <family val="4"/>
      </rPr>
      <t>疾病预防控制机构</t>
    </r>
  </si>
  <si>
    <r>
      <rPr>
        <sz val="11"/>
        <color indexed="8"/>
        <rFont val="宋体"/>
        <family val="0"/>
      </rPr>
      <t>  </t>
    </r>
    <r>
      <rPr>
        <sz val="11"/>
        <color indexed="8"/>
        <rFont val="方正仿宋_GBK"/>
        <family val="4"/>
      </rPr>
      <t>城乡医疗救助</t>
    </r>
  </si>
  <si>
    <r>
      <rPr>
        <sz val="11"/>
        <color indexed="8"/>
        <rFont val="宋体"/>
        <family val="0"/>
      </rPr>
      <t>  </t>
    </r>
    <r>
      <rPr>
        <sz val="11"/>
        <color indexed="8"/>
        <rFont val="方正仿宋_GBK"/>
        <family val="4"/>
      </rPr>
      <t>军供保障</t>
    </r>
  </si>
  <si>
    <r>
      <rPr>
        <sz val="11"/>
        <color indexed="8"/>
        <rFont val="宋体"/>
        <family val="0"/>
      </rPr>
      <t>  </t>
    </r>
    <r>
      <rPr>
        <sz val="11"/>
        <color indexed="8"/>
        <rFont val="方正仿宋_GBK"/>
        <family val="4"/>
      </rPr>
      <t>卫生监督机构</t>
    </r>
  </si>
  <si>
    <r>
      <rPr>
        <sz val="11"/>
        <color indexed="8"/>
        <rFont val="宋体"/>
        <family val="0"/>
      </rPr>
      <t>  </t>
    </r>
    <r>
      <rPr>
        <sz val="11"/>
        <color indexed="8"/>
        <rFont val="方正仿宋_GBK"/>
        <family val="4"/>
      </rPr>
      <t>其他医疗救助支出</t>
    </r>
  </si>
  <si>
    <r>
      <rPr>
        <sz val="11"/>
        <color indexed="8"/>
        <rFont val="宋体"/>
        <family val="0"/>
      </rPr>
      <t>  </t>
    </r>
    <r>
      <rPr>
        <sz val="11"/>
        <color indexed="8"/>
        <rFont val="方正仿宋_GBK"/>
        <family val="4"/>
      </rPr>
      <t>妇幼保健机构</t>
    </r>
  </si>
  <si>
    <r>
      <rPr>
        <sz val="11"/>
        <color indexed="8"/>
        <rFont val="宋体"/>
        <family val="0"/>
      </rPr>
      <t> </t>
    </r>
    <r>
      <rPr>
        <sz val="11"/>
        <color indexed="8"/>
        <rFont val="方正仿宋_GBK"/>
        <family val="4"/>
      </rPr>
      <t>优抚对象医疗</t>
    </r>
  </si>
  <si>
    <r>
      <rPr>
        <sz val="11"/>
        <color indexed="8"/>
        <rFont val="宋体"/>
        <family val="0"/>
      </rPr>
      <t>  </t>
    </r>
    <r>
      <rPr>
        <sz val="11"/>
        <color indexed="8"/>
        <rFont val="方正仿宋_GBK"/>
        <family val="4"/>
      </rPr>
      <t>其他退役军人事务管理支出</t>
    </r>
  </si>
  <si>
    <r>
      <rPr>
        <sz val="11"/>
        <color indexed="8"/>
        <rFont val="宋体"/>
        <family val="0"/>
      </rPr>
      <t>  </t>
    </r>
    <r>
      <rPr>
        <sz val="11"/>
        <color indexed="8"/>
        <rFont val="方正仿宋_GBK"/>
        <family val="4"/>
      </rPr>
      <t>其他专业公共卫生机构</t>
    </r>
  </si>
  <si>
    <r>
      <rPr>
        <sz val="11"/>
        <color indexed="8"/>
        <rFont val="宋体"/>
        <family val="0"/>
      </rPr>
      <t>  </t>
    </r>
    <r>
      <rPr>
        <sz val="11"/>
        <color indexed="8"/>
        <rFont val="方正仿宋_GBK"/>
        <family val="4"/>
      </rPr>
      <t>其他优抚对象医疗支出</t>
    </r>
  </si>
  <si>
    <r>
      <rPr>
        <sz val="11"/>
        <color indexed="8"/>
        <rFont val="宋体"/>
        <family val="0"/>
      </rPr>
      <t> </t>
    </r>
    <r>
      <rPr>
        <sz val="11"/>
        <color indexed="8"/>
        <rFont val="方正仿宋_GBK"/>
        <family val="4"/>
      </rPr>
      <t>财政代缴社会保险费支出</t>
    </r>
  </si>
  <si>
    <r>
      <rPr>
        <sz val="11"/>
        <color indexed="8"/>
        <rFont val="宋体"/>
        <family val="0"/>
      </rPr>
      <t>  </t>
    </r>
    <r>
      <rPr>
        <sz val="11"/>
        <color indexed="8"/>
        <rFont val="方正仿宋_GBK"/>
        <family val="4"/>
      </rPr>
      <t>基本公共卫生服务</t>
    </r>
  </si>
  <si>
    <r>
      <rPr>
        <sz val="11"/>
        <color indexed="8"/>
        <rFont val="宋体"/>
        <family val="0"/>
      </rPr>
      <t> </t>
    </r>
    <r>
      <rPr>
        <sz val="11"/>
        <color indexed="8"/>
        <rFont val="方正仿宋_GBK"/>
        <family val="4"/>
      </rPr>
      <t>医疗保障管理事务</t>
    </r>
  </si>
  <si>
    <r>
      <rPr>
        <sz val="11"/>
        <color indexed="8"/>
        <rFont val="宋体"/>
        <family val="0"/>
      </rPr>
      <t>  </t>
    </r>
    <r>
      <rPr>
        <sz val="11"/>
        <color indexed="8"/>
        <rFont val="方正仿宋_GBK"/>
        <family val="4"/>
      </rPr>
      <t>财政代缴城乡居民基本养老保险费支出</t>
    </r>
  </si>
  <si>
    <r>
      <rPr>
        <sz val="11"/>
        <color indexed="8"/>
        <rFont val="宋体"/>
        <family val="0"/>
      </rPr>
      <t>  </t>
    </r>
    <r>
      <rPr>
        <sz val="11"/>
        <color indexed="8"/>
        <rFont val="方正仿宋_GBK"/>
        <family val="4"/>
      </rPr>
      <t>重大公共卫生服务</t>
    </r>
  </si>
  <si>
    <r>
      <rPr>
        <sz val="11"/>
        <color indexed="8"/>
        <rFont val="宋体"/>
        <family val="0"/>
      </rPr>
      <t> </t>
    </r>
    <r>
      <rPr>
        <sz val="11"/>
        <color indexed="8"/>
        <rFont val="方正仿宋_GBK"/>
        <family val="4"/>
      </rPr>
      <t>其他社会保障和就业支出</t>
    </r>
  </si>
  <si>
    <r>
      <rPr>
        <sz val="11"/>
        <color indexed="8"/>
        <rFont val="宋体"/>
        <family val="0"/>
      </rPr>
      <t>  </t>
    </r>
    <r>
      <rPr>
        <sz val="11"/>
        <color indexed="8"/>
        <rFont val="方正仿宋_GBK"/>
        <family val="4"/>
      </rPr>
      <t>突发公共卫生事件应急处理</t>
    </r>
  </si>
  <si>
    <r>
      <rPr>
        <sz val="11"/>
        <color indexed="8"/>
        <rFont val="宋体"/>
        <family val="0"/>
      </rPr>
      <t>  </t>
    </r>
    <r>
      <rPr>
        <sz val="11"/>
        <color indexed="8"/>
        <rFont val="方正仿宋_GBK"/>
        <family val="4"/>
      </rPr>
      <t>其他社会保障和就业支出</t>
    </r>
  </si>
  <si>
    <r>
      <rPr>
        <sz val="11"/>
        <color indexed="8"/>
        <rFont val="宋体"/>
        <family val="0"/>
      </rPr>
      <t>  </t>
    </r>
    <r>
      <rPr>
        <sz val="11"/>
        <color indexed="8"/>
        <rFont val="方正仿宋_GBK"/>
        <family val="4"/>
      </rPr>
      <t>其他公共卫生支出</t>
    </r>
  </si>
  <si>
    <r>
      <rPr>
        <sz val="11"/>
        <color indexed="8"/>
        <rFont val="宋体"/>
        <family val="0"/>
      </rPr>
      <t> </t>
    </r>
    <r>
      <rPr>
        <sz val="11"/>
        <color indexed="8"/>
        <rFont val="方正仿宋_GBK"/>
        <family val="4"/>
      </rPr>
      <t>中医药</t>
    </r>
  </si>
  <si>
    <r>
      <rPr>
        <sz val="11"/>
        <color indexed="8"/>
        <rFont val="宋体"/>
        <family val="0"/>
      </rPr>
      <t>  </t>
    </r>
    <r>
      <rPr>
        <sz val="11"/>
        <color indexed="8"/>
        <rFont val="方正仿宋_GBK"/>
        <family val="4"/>
      </rPr>
      <t>医疗保障政策管理</t>
    </r>
  </si>
  <si>
    <r>
      <rPr>
        <sz val="11"/>
        <color indexed="8"/>
        <rFont val="宋体"/>
        <family val="0"/>
      </rPr>
      <t> </t>
    </r>
    <r>
      <rPr>
        <sz val="11"/>
        <color indexed="8"/>
        <rFont val="方正仿宋_GBK"/>
        <family val="4"/>
      </rPr>
      <t>卫生健康管理事务</t>
    </r>
  </si>
  <si>
    <r>
      <rPr>
        <sz val="11"/>
        <color indexed="8"/>
        <rFont val="宋体"/>
        <family val="0"/>
      </rPr>
      <t>  </t>
    </r>
    <r>
      <rPr>
        <sz val="11"/>
        <color indexed="8"/>
        <rFont val="方正仿宋_GBK"/>
        <family val="4"/>
      </rPr>
      <t>中医（民族医）药专项</t>
    </r>
  </si>
  <si>
    <r>
      <rPr>
        <sz val="11"/>
        <color indexed="8"/>
        <rFont val="宋体"/>
        <family val="0"/>
      </rPr>
      <t>  </t>
    </r>
    <r>
      <rPr>
        <sz val="11"/>
        <color indexed="8"/>
        <rFont val="方正仿宋_GBK"/>
        <family val="4"/>
      </rPr>
      <t>医疗保障经办事务</t>
    </r>
  </si>
  <si>
    <r>
      <rPr>
        <sz val="11"/>
        <color indexed="8"/>
        <rFont val="宋体"/>
        <family val="0"/>
      </rPr>
      <t> </t>
    </r>
    <r>
      <rPr>
        <sz val="11"/>
        <color indexed="8"/>
        <rFont val="方正仿宋_GBK"/>
        <family val="4"/>
      </rPr>
      <t>计划生育事务</t>
    </r>
  </si>
  <si>
    <r>
      <rPr>
        <sz val="11"/>
        <color indexed="8"/>
        <rFont val="宋体"/>
        <family val="0"/>
      </rPr>
      <t>  </t>
    </r>
    <r>
      <rPr>
        <sz val="11"/>
        <color indexed="8"/>
        <rFont val="方正仿宋_GBK"/>
        <family val="4"/>
      </rPr>
      <t>计划生育机构</t>
    </r>
  </si>
  <si>
    <r>
      <rPr>
        <sz val="11"/>
        <color indexed="8"/>
        <rFont val="宋体"/>
        <family val="0"/>
      </rPr>
      <t>  </t>
    </r>
    <r>
      <rPr>
        <sz val="11"/>
        <color indexed="8"/>
        <rFont val="方正仿宋_GBK"/>
        <family val="4"/>
      </rPr>
      <t>其他医疗保障管理事务支出</t>
    </r>
  </si>
  <si>
    <r>
      <rPr>
        <sz val="11"/>
        <color indexed="8"/>
        <rFont val="宋体"/>
        <family val="0"/>
      </rPr>
      <t>  </t>
    </r>
    <r>
      <rPr>
        <sz val="11"/>
        <color indexed="8"/>
        <rFont val="方正仿宋_GBK"/>
        <family val="4"/>
      </rPr>
      <t>其他卫生健康管理事务支出</t>
    </r>
  </si>
  <si>
    <r>
      <rPr>
        <sz val="11"/>
        <color indexed="8"/>
        <rFont val="宋体"/>
        <family val="0"/>
      </rPr>
      <t>  </t>
    </r>
    <r>
      <rPr>
        <sz val="11"/>
        <color indexed="8"/>
        <rFont val="方正仿宋_GBK"/>
        <family val="4"/>
      </rPr>
      <t>计划生育服务</t>
    </r>
  </si>
  <si>
    <r>
      <rPr>
        <sz val="11"/>
        <color indexed="8"/>
        <rFont val="宋体"/>
        <family val="0"/>
      </rPr>
      <t> </t>
    </r>
    <r>
      <rPr>
        <sz val="11"/>
        <color indexed="8"/>
        <rFont val="方正仿宋_GBK"/>
        <family val="4"/>
      </rPr>
      <t>老龄卫生健康事务</t>
    </r>
  </si>
  <si>
    <r>
      <rPr>
        <sz val="11"/>
        <color indexed="8"/>
        <rFont val="宋体"/>
        <family val="0"/>
      </rPr>
      <t> </t>
    </r>
    <r>
      <rPr>
        <sz val="11"/>
        <color indexed="8"/>
        <rFont val="方正仿宋_GBK"/>
        <family val="4"/>
      </rPr>
      <t>公立医院</t>
    </r>
  </si>
  <si>
    <r>
      <rPr>
        <sz val="11"/>
        <color indexed="8"/>
        <rFont val="宋体"/>
        <family val="0"/>
      </rPr>
      <t>  </t>
    </r>
    <r>
      <rPr>
        <sz val="11"/>
        <color indexed="8"/>
        <rFont val="方正仿宋_GBK"/>
        <family val="4"/>
      </rPr>
      <t>其他计划生育事务支出</t>
    </r>
  </si>
  <si>
    <r>
      <rPr>
        <sz val="11"/>
        <color indexed="8"/>
        <rFont val="宋体"/>
        <family val="0"/>
      </rPr>
      <t>  </t>
    </r>
    <r>
      <rPr>
        <sz val="11"/>
        <color indexed="8"/>
        <rFont val="方正仿宋_GBK"/>
        <family val="4"/>
      </rPr>
      <t>老龄卫生健康事务</t>
    </r>
  </si>
  <si>
    <r>
      <rPr>
        <sz val="11"/>
        <color indexed="8"/>
        <rFont val="宋体"/>
        <family val="0"/>
      </rPr>
      <t> </t>
    </r>
    <r>
      <rPr>
        <sz val="11"/>
        <color indexed="8"/>
        <rFont val="方正仿宋_GBK"/>
        <family val="4"/>
      </rPr>
      <t>其他卫生健康支出</t>
    </r>
  </si>
  <si>
    <r>
      <rPr>
        <sz val="11"/>
        <color indexed="8"/>
        <rFont val="宋体"/>
        <family val="0"/>
      </rPr>
      <t> </t>
    </r>
    <r>
      <rPr>
        <sz val="11"/>
        <color indexed="8"/>
        <rFont val="方正仿宋_GBK"/>
        <family val="4"/>
      </rPr>
      <t>天然林保护</t>
    </r>
  </si>
  <si>
    <r>
      <rPr>
        <sz val="11"/>
        <color indexed="8"/>
        <rFont val="宋体"/>
        <family val="0"/>
      </rPr>
      <t>  </t>
    </r>
    <r>
      <rPr>
        <sz val="11"/>
        <color indexed="8"/>
        <rFont val="方正仿宋_GBK"/>
        <family val="4"/>
      </rPr>
      <t>建设市场管理与监督</t>
    </r>
  </si>
  <si>
    <r>
      <rPr>
        <sz val="11"/>
        <color indexed="8"/>
        <rFont val="宋体"/>
        <family val="0"/>
      </rPr>
      <t>  </t>
    </r>
    <r>
      <rPr>
        <sz val="11"/>
        <color indexed="8"/>
        <rFont val="方正仿宋_GBK"/>
        <family val="4"/>
      </rPr>
      <t>其他卫生健康支出</t>
    </r>
  </si>
  <si>
    <r>
      <rPr>
        <sz val="11"/>
        <color indexed="8"/>
        <rFont val="宋体"/>
        <family val="0"/>
      </rPr>
      <t>  </t>
    </r>
    <r>
      <rPr>
        <sz val="11"/>
        <color indexed="8"/>
        <rFont val="方正仿宋_GBK"/>
        <family val="4"/>
      </rPr>
      <t>其他天然林保护支出</t>
    </r>
  </si>
  <si>
    <r>
      <rPr>
        <sz val="11"/>
        <color indexed="8"/>
        <rFont val="宋体"/>
        <family val="0"/>
      </rPr>
      <t> </t>
    </r>
    <r>
      <rPr>
        <sz val="11"/>
        <color indexed="8"/>
        <rFont val="方正仿宋_GBK"/>
        <family val="4"/>
      </rPr>
      <t>其他城乡社区支出</t>
    </r>
  </si>
  <si>
    <r>
      <rPr>
        <sz val="11"/>
        <color indexed="8"/>
        <rFont val="宋体"/>
        <family val="0"/>
      </rPr>
      <t> </t>
    </r>
    <r>
      <rPr>
        <sz val="11"/>
        <color indexed="8"/>
        <rFont val="方正仿宋_GBK"/>
        <family val="4"/>
      </rPr>
      <t>退耕还林还草</t>
    </r>
  </si>
  <si>
    <r>
      <rPr>
        <sz val="11"/>
        <color indexed="8"/>
        <rFont val="宋体"/>
        <family val="0"/>
      </rPr>
      <t>  </t>
    </r>
    <r>
      <rPr>
        <sz val="11"/>
        <color indexed="8"/>
        <rFont val="方正仿宋_GBK"/>
        <family val="4"/>
      </rPr>
      <t>其他城乡社区支出</t>
    </r>
  </si>
  <si>
    <r>
      <rPr>
        <sz val="11"/>
        <color indexed="8"/>
        <rFont val="宋体"/>
        <family val="0"/>
      </rPr>
      <t> </t>
    </r>
    <r>
      <rPr>
        <sz val="11"/>
        <color indexed="8"/>
        <rFont val="方正仿宋_GBK"/>
        <family val="4"/>
      </rPr>
      <t>环境保护管理事务</t>
    </r>
  </si>
  <si>
    <r>
      <rPr>
        <sz val="11"/>
        <color indexed="8"/>
        <rFont val="宋体"/>
        <family val="0"/>
      </rPr>
      <t>  </t>
    </r>
    <r>
      <rPr>
        <sz val="11"/>
        <color indexed="8"/>
        <rFont val="方正仿宋_GBK"/>
        <family val="4"/>
      </rPr>
      <t>其他退耕还林还草支出</t>
    </r>
  </si>
  <si>
    <r>
      <rPr>
        <sz val="11"/>
        <color indexed="8"/>
        <rFont val="宋体"/>
        <family val="0"/>
      </rPr>
      <t> </t>
    </r>
    <r>
      <rPr>
        <sz val="11"/>
        <color indexed="8"/>
        <rFont val="方正仿宋_GBK"/>
        <family val="4"/>
      </rPr>
      <t>污染减排</t>
    </r>
  </si>
  <si>
    <r>
      <rPr>
        <sz val="11"/>
        <color indexed="8"/>
        <rFont val="宋体"/>
        <family val="0"/>
      </rPr>
      <t> </t>
    </r>
    <r>
      <rPr>
        <sz val="11"/>
        <color indexed="8"/>
        <rFont val="方正仿宋_GBK"/>
        <family val="4"/>
      </rPr>
      <t>农业农村</t>
    </r>
  </si>
  <si>
    <r>
      <rPr>
        <sz val="11"/>
        <color indexed="8"/>
        <rFont val="宋体"/>
        <family val="0"/>
      </rPr>
      <t>  </t>
    </r>
    <r>
      <rPr>
        <sz val="11"/>
        <color indexed="8"/>
        <rFont val="方正仿宋_GBK"/>
        <family val="4"/>
      </rPr>
      <t>生态环境执法监察</t>
    </r>
  </si>
  <si>
    <r>
      <rPr>
        <sz val="11"/>
        <color indexed="8"/>
        <rFont val="宋体"/>
        <family val="0"/>
      </rPr>
      <t>  </t>
    </r>
    <r>
      <rPr>
        <sz val="11"/>
        <color indexed="8"/>
        <rFont val="方正仿宋_GBK"/>
        <family val="4"/>
      </rPr>
      <t>生态环境保护宣传</t>
    </r>
  </si>
  <si>
    <r>
      <rPr>
        <sz val="11"/>
        <color indexed="8"/>
        <rFont val="宋体"/>
        <family val="0"/>
      </rPr>
      <t>  </t>
    </r>
    <r>
      <rPr>
        <sz val="11"/>
        <color indexed="8"/>
        <rFont val="方正仿宋_GBK"/>
        <family val="4"/>
      </rPr>
      <t>其他环境保护管理事务支出</t>
    </r>
  </si>
  <si>
    <r>
      <rPr>
        <sz val="11"/>
        <color indexed="8"/>
        <rFont val="宋体"/>
        <family val="0"/>
      </rPr>
      <t> </t>
    </r>
    <r>
      <rPr>
        <sz val="11"/>
        <color indexed="8"/>
        <rFont val="方正仿宋_GBK"/>
        <family val="4"/>
      </rPr>
      <t>城乡社区管理事务</t>
    </r>
  </si>
  <si>
    <r>
      <rPr>
        <sz val="11"/>
        <color indexed="8"/>
        <rFont val="宋体"/>
        <family val="0"/>
      </rPr>
      <t> </t>
    </r>
    <r>
      <rPr>
        <sz val="11"/>
        <color indexed="8"/>
        <rFont val="方正仿宋_GBK"/>
        <family val="4"/>
      </rPr>
      <t>环境监测与监察</t>
    </r>
  </si>
  <si>
    <r>
      <rPr>
        <sz val="11"/>
        <color indexed="8"/>
        <rFont val="宋体"/>
        <family val="0"/>
      </rPr>
      <t>  </t>
    </r>
    <r>
      <rPr>
        <sz val="11"/>
        <color indexed="8"/>
        <rFont val="方正仿宋_GBK"/>
        <family val="4"/>
      </rPr>
      <t>科技转化与推广服务</t>
    </r>
  </si>
  <si>
    <r>
      <rPr>
        <sz val="11"/>
        <color indexed="8"/>
        <rFont val="宋体"/>
        <family val="0"/>
      </rPr>
      <t>  </t>
    </r>
    <r>
      <rPr>
        <sz val="11"/>
        <color indexed="8"/>
        <rFont val="方正仿宋_GBK"/>
        <family val="4"/>
      </rPr>
      <t>建设项目环评审查与监督</t>
    </r>
  </si>
  <si>
    <r>
      <rPr>
        <sz val="11"/>
        <color indexed="8"/>
        <rFont val="宋体"/>
        <family val="0"/>
      </rPr>
      <t>  </t>
    </r>
    <r>
      <rPr>
        <sz val="11"/>
        <color indexed="8"/>
        <rFont val="方正仿宋_GBK"/>
        <family val="4"/>
      </rPr>
      <t>病虫害控制</t>
    </r>
  </si>
  <si>
    <r>
      <rPr>
        <sz val="11"/>
        <color indexed="8"/>
        <rFont val="宋体"/>
        <family val="0"/>
      </rPr>
      <t>  </t>
    </r>
    <r>
      <rPr>
        <sz val="11"/>
        <color indexed="8"/>
        <rFont val="方正仿宋_GBK"/>
        <family val="4"/>
      </rPr>
      <t>其他环境监测与监察支出</t>
    </r>
  </si>
  <si>
    <r>
      <rPr>
        <sz val="11"/>
        <color indexed="8"/>
        <rFont val="宋体"/>
        <family val="0"/>
      </rPr>
      <t>  </t>
    </r>
    <r>
      <rPr>
        <sz val="11"/>
        <color indexed="8"/>
        <rFont val="方正仿宋_GBK"/>
        <family val="4"/>
      </rPr>
      <t>城管执法</t>
    </r>
  </si>
  <si>
    <r>
      <rPr>
        <sz val="11"/>
        <color indexed="8"/>
        <rFont val="宋体"/>
        <family val="0"/>
      </rPr>
      <t>  </t>
    </r>
    <r>
      <rPr>
        <sz val="11"/>
        <color indexed="8"/>
        <rFont val="方正仿宋_GBK"/>
        <family val="4"/>
      </rPr>
      <t>农产品质量安全</t>
    </r>
  </si>
  <si>
    <r>
      <rPr>
        <sz val="11"/>
        <color indexed="8"/>
        <rFont val="宋体"/>
        <family val="0"/>
      </rPr>
      <t> </t>
    </r>
    <r>
      <rPr>
        <sz val="11"/>
        <color indexed="8"/>
        <rFont val="方正仿宋_GBK"/>
        <family val="4"/>
      </rPr>
      <t>污染防治</t>
    </r>
  </si>
  <si>
    <r>
      <rPr>
        <sz val="11"/>
        <color indexed="8"/>
        <rFont val="宋体"/>
        <family val="0"/>
      </rPr>
      <t>  </t>
    </r>
    <r>
      <rPr>
        <sz val="11"/>
        <color indexed="8"/>
        <rFont val="方正仿宋_GBK"/>
        <family val="4"/>
      </rPr>
      <t>工程建设管理</t>
    </r>
  </si>
  <si>
    <r>
      <rPr>
        <sz val="11"/>
        <color indexed="8"/>
        <rFont val="宋体"/>
        <family val="0"/>
      </rPr>
      <t>  </t>
    </r>
    <r>
      <rPr>
        <sz val="11"/>
        <color indexed="8"/>
        <rFont val="方正仿宋_GBK"/>
        <family val="4"/>
      </rPr>
      <t>执法监管</t>
    </r>
  </si>
  <si>
    <r>
      <rPr>
        <sz val="11"/>
        <color indexed="8"/>
        <rFont val="宋体"/>
        <family val="0"/>
      </rPr>
      <t>  </t>
    </r>
    <r>
      <rPr>
        <sz val="11"/>
        <color indexed="8"/>
        <rFont val="方正仿宋_GBK"/>
        <family val="4"/>
      </rPr>
      <t>大气</t>
    </r>
  </si>
  <si>
    <r>
      <rPr>
        <sz val="11"/>
        <color indexed="8"/>
        <rFont val="宋体"/>
        <family val="0"/>
      </rPr>
      <t>  </t>
    </r>
    <r>
      <rPr>
        <sz val="11"/>
        <color indexed="8"/>
        <rFont val="方正仿宋_GBK"/>
        <family val="4"/>
      </rPr>
      <t>住宅建设与房地产市场监管</t>
    </r>
  </si>
  <si>
    <r>
      <rPr>
        <sz val="11"/>
        <color indexed="8"/>
        <rFont val="宋体"/>
        <family val="0"/>
      </rPr>
      <t>  </t>
    </r>
    <r>
      <rPr>
        <sz val="11"/>
        <color indexed="8"/>
        <rFont val="方正仿宋_GBK"/>
        <family val="4"/>
      </rPr>
      <t>行业业务管理</t>
    </r>
  </si>
  <si>
    <r>
      <rPr>
        <sz val="11"/>
        <color indexed="8"/>
        <rFont val="宋体"/>
        <family val="0"/>
      </rPr>
      <t>  </t>
    </r>
    <r>
      <rPr>
        <sz val="11"/>
        <color indexed="8"/>
        <rFont val="方正仿宋_GBK"/>
        <family val="4"/>
      </rPr>
      <t>水体</t>
    </r>
  </si>
  <si>
    <r>
      <rPr>
        <sz val="11"/>
        <color indexed="8"/>
        <rFont val="宋体"/>
        <family val="0"/>
      </rPr>
      <t>  </t>
    </r>
    <r>
      <rPr>
        <sz val="11"/>
        <color indexed="8"/>
        <rFont val="方正仿宋_GBK"/>
        <family val="4"/>
      </rPr>
      <t>其他城乡社区管理事务支出</t>
    </r>
  </si>
  <si>
    <r>
      <rPr>
        <sz val="11"/>
        <color indexed="8"/>
        <rFont val="宋体"/>
        <family val="0"/>
      </rPr>
      <t>  </t>
    </r>
    <r>
      <rPr>
        <sz val="11"/>
        <color indexed="8"/>
        <rFont val="方正仿宋_GBK"/>
        <family val="4"/>
      </rPr>
      <t>防灾救灾</t>
    </r>
  </si>
  <si>
    <r>
      <rPr>
        <sz val="11"/>
        <color indexed="8"/>
        <rFont val="宋体"/>
        <family val="0"/>
      </rPr>
      <t>  </t>
    </r>
    <r>
      <rPr>
        <sz val="11"/>
        <color indexed="8"/>
        <rFont val="方正仿宋_GBK"/>
        <family val="4"/>
      </rPr>
      <t>噪声</t>
    </r>
  </si>
  <si>
    <r>
      <rPr>
        <sz val="11"/>
        <color indexed="8"/>
        <rFont val="宋体"/>
        <family val="0"/>
      </rPr>
      <t> </t>
    </r>
    <r>
      <rPr>
        <sz val="11"/>
        <color indexed="8"/>
        <rFont val="方正仿宋_GBK"/>
        <family val="4"/>
      </rPr>
      <t>城乡社区规划与管理</t>
    </r>
  </si>
  <si>
    <r>
      <rPr>
        <sz val="11"/>
        <color indexed="8"/>
        <rFont val="宋体"/>
        <family val="0"/>
      </rPr>
      <t>  </t>
    </r>
    <r>
      <rPr>
        <sz val="11"/>
        <color indexed="8"/>
        <rFont val="方正仿宋_GBK"/>
        <family val="4"/>
      </rPr>
      <t>农业生产发展</t>
    </r>
  </si>
  <si>
    <r>
      <rPr>
        <sz val="11"/>
        <color indexed="8"/>
        <rFont val="宋体"/>
        <family val="0"/>
      </rPr>
      <t>  </t>
    </r>
    <r>
      <rPr>
        <sz val="11"/>
        <color indexed="8"/>
        <rFont val="方正仿宋_GBK"/>
        <family val="4"/>
      </rPr>
      <t>固体废弃物与化学品</t>
    </r>
  </si>
  <si>
    <r>
      <rPr>
        <sz val="11"/>
        <color indexed="8"/>
        <rFont val="宋体"/>
        <family val="0"/>
      </rPr>
      <t>  </t>
    </r>
    <r>
      <rPr>
        <sz val="11"/>
        <color indexed="8"/>
        <rFont val="方正仿宋_GBK"/>
        <family val="4"/>
      </rPr>
      <t>城乡社区规划与管理</t>
    </r>
  </si>
  <si>
    <r>
      <rPr>
        <sz val="11"/>
        <color indexed="8"/>
        <rFont val="宋体"/>
        <family val="0"/>
      </rPr>
      <t>  </t>
    </r>
    <r>
      <rPr>
        <sz val="11"/>
        <color indexed="8"/>
        <rFont val="方正仿宋_GBK"/>
        <family val="4"/>
      </rPr>
      <t>农村合作经济</t>
    </r>
  </si>
  <si>
    <r>
      <rPr>
        <sz val="11"/>
        <color indexed="8"/>
        <rFont val="宋体"/>
        <family val="0"/>
      </rPr>
      <t>  </t>
    </r>
    <r>
      <rPr>
        <sz val="11"/>
        <color indexed="8"/>
        <rFont val="方正仿宋_GBK"/>
        <family val="4"/>
      </rPr>
      <t>土壤</t>
    </r>
  </si>
  <si>
    <r>
      <rPr>
        <sz val="11"/>
        <color indexed="8"/>
        <rFont val="宋体"/>
        <family val="0"/>
      </rPr>
      <t> </t>
    </r>
    <r>
      <rPr>
        <sz val="11"/>
        <color indexed="8"/>
        <rFont val="方正仿宋_GBK"/>
        <family val="4"/>
      </rPr>
      <t>城乡社区公共设施</t>
    </r>
  </si>
  <si>
    <r>
      <rPr>
        <sz val="11"/>
        <color indexed="8"/>
        <rFont val="宋体"/>
        <family val="0"/>
      </rPr>
      <t>  </t>
    </r>
    <r>
      <rPr>
        <sz val="11"/>
        <color indexed="8"/>
        <rFont val="方正仿宋_GBK"/>
        <family val="4"/>
      </rPr>
      <t>农业资源保护修复与利用</t>
    </r>
  </si>
  <si>
    <r>
      <rPr>
        <sz val="11"/>
        <color indexed="8"/>
        <rFont val="宋体"/>
        <family val="0"/>
      </rPr>
      <t>  </t>
    </r>
    <r>
      <rPr>
        <sz val="11"/>
        <color indexed="8"/>
        <rFont val="方正仿宋_GBK"/>
        <family val="4"/>
      </rPr>
      <t>其他污染防治支出</t>
    </r>
  </si>
  <si>
    <r>
      <rPr>
        <sz val="11"/>
        <color indexed="8"/>
        <rFont val="宋体"/>
        <family val="0"/>
      </rPr>
      <t>  </t>
    </r>
    <r>
      <rPr>
        <sz val="11"/>
        <color indexed="8"/>
        <rFont val="方正仿宋_GBK"/>
        <family val="4"/>
      </rPr>
      <t>小城镇基础设施建设</t>
    </r>
  </si>
  <si>
    <r>
      <rPr>
        <sz val="11"/>
        <color indexed="8"/>
        <rFont val="宋体"/>
        <family val="0"/>
      </rPr>
      <t>  </t>
    </r>
    <r>
      <rPr>
        <sz val="11"/>
        <color indexed="8"/>
        <rFont val="方正仿宋_GBK"/>
        <family val="4"/>
      </rPr>
      <t>农村道路建设</t>
    </r>
  </si>
  <si>
    <r>
      <rPr>
        <sz val="11"/>
        <color indexed="8"/>
        <rFont val="宋体"/>
        <family val="0"/>
      </rPr>
      <t> </t>
    </r>
    <r>
      <rPr>
        <sz val="11"/>
        <color indexed="8"/>
        <rFont val="方正仿宋_GBK"/>
        <family val="4"/>
      </rPr>
      <t>自然生态保护</t>
    </r>
  </si>
  <si>
    <r>
      <rPr>
        <sz val="11"/>
        <color indexed="8"/>
        <rFont val="宋体"/>
        <family val="0"/>
      </rPr>
      <t>  </t>
    </r>
    <r>
      <rPr>
        <sz val="11"/>
        <color indexed="8"/>
        <rFont val="方正仿宋_GBK"/>
        <family val="4"/>
      </rPr>
      <t>其他城乡社区公共设施支出</t>
    </r>
  </si>
  <si>
    <r>
      <rPr>
        <sz val="11"/>
        <color indexed="8"/>
        <rFont val="宋体"/>
        <family val="0"/>
      </rPr>
      <t>  </t>
    </r>
    <r>
      <rPr>
        <sz val="11"/>
        <color indexed="8"/>
        <rFont val="方正仿宋_GBK"/>
        <family val="4"/>
      </rPr>
      <t>渔业发展</t>
    </r>
  </si>
  <si>
    <r>
      <rPr>
        <sz val="11"/>
        <color indexed="8"/>
        <rFont val="宋体"/>
        <family val="0"/>
      </rPr>
      <t>  </t>
    </r>
    <r>
      <rPr>
        <sz val="11"/>
        <color indexed="8"/>
        <rFont val="方正仿宋_GBK"/>
        <family val="4"/>
      </rPr>
      <t>生态保护</t>
    </r>
  </si>
  <si>
    <r>
      <rPr>
        <sz val="11"/>
        <color indexed="8"/>
        <rFont val="宋体"/>
        <family val="0"/>
      </rPr>
      <t> </t>
    </r>
    <r>
      <rPr>
        <sz val="11"/>
        <color indexed="8"/>
        <rFont val="方正仿宋_GBK"/>
        <family val="4"/>
      </rPr>
      <t>城乡社区环境卫生</t>
    </r>
  </si>
  <si>
    <r>
      <rPr>
        <sz val="11"/>
        <color indexed="8"/>
        <rFont val="宋体"/>
        <family val="0"/>
      </rPr>
      <t>  </t>
    </r>
    <r>
      <rPr>
        <sz val="11"/>
        <color indexed="8"/>
        <rFont val="方正仿宋_GBK"/>
        <family val="4"/>
      </rPr>
      <t>对高校毕业生到基层任职补助</t>
    </r>
  </si>
  <si>
    <r>
      <rPr>
        <sz val="11"/>
        <color indexed="8"/>
        <rFont val="宋体"/>
        <family val="0"/>
      </rPr>
      <t>  </t>
    </r>
    <r>
      <rPr>
        <sz val="11"/>
        <color indexed="8"/>
        <rFont val="方正仿宋_GBK"/>
        <family val="4"/>
      </rPr>
      <t>农村环境保护</t>
    </r>
  </si>
  <si>
    <r>
      <rPr>
        <sz val="11"/>
        <color indexed="8"/>
        <rFont val="宋体"/>
        <family val="0"/>
      </rPr>
      <t>  </t>
    </r>
    <r>
      <rPr>
        <sz val="11"/>
        <color indexed="8"/>
        <rFont val="方正仿宋_GBK"/>
        <family val="4"/>
      </rPr>
      <t>城乡社区环境卫生</t>
    </r>
  </si>
  <si>
    <r>
      <rPr>
        <sz val="11"/>
        <color indexed="8"/>
        <rFont val="宋体"/>
        <family val="0"/>
      </rPr>
      <t>  </t>
    </r>
    <r>
      <rPr>
        <sz val="11"/>
        <color indexed="8"/>
        <rFont val="方正仿宋_GBK"/>
        <family val="4"/>
      </rPr>
      <t>农田建设</t>
    </r>
  </si>
  <si>
    <r>
      <rPr>
        <sz val="11"/>
        <color indexed="8"/>
        <rFont val="宋体"/>
        <family val="0"/>
      </rPr>
      <t>  </t>
    </r>
    <r>
      <rPr>
        <sz val="11"/>
        <color indexed="8"/>
        <rFont val="方正仿宋_GBK"/>
        <family val="4"/>
      </rPr>
      <t>自然保护地</t>
    </r>
  </si>
  <si>
    <r>
      <rPr>
        <sz val="11"/>
        <color indexed="8"/>
        <rFont val="宋体"/>
        <family val="0"/>
      </rPr>
      <t> </t>
    </r>
    <r>
      <rPr>
        <sz val="11"/>
        <color indexed="8"/>
        <rFont val="方正仿宋_GBK"/>
        <family val="4"/>
      </rPr>
      <t>建设市场管理与监督</t>
    </r>
  </si>
  <si>
    <r>
      <rPr>
        <sz val="11"/>
        <color indexed="8"/>
        <rFont val="宋体"/>
        <family val="0"/>
      </rPr>
      <t>  </t>
    </r>
    <r>
      <rPr>
        <sz val="11"/>
        <color indexed="8"/>
        <rFont val="方正仿宋_GBK"/>
        <family val="4"/>
      </rPr>
      <t>其他农业农村支出</t>
    </r>
  </si>
  <si>
    <r>
      <rPr>
        <sz val="11"/>
        <color indexed="8"/>
        <rFont val="宋体"/>
        <family val="0"/>
      </rPr>
      <t> </t>
    </r>
    <r>
      <rPr>
        <sz val="11"/>
        <color indexed="8"/>
        <rFont val="方正仿宋_GBK"/>
        <family val="4"/>
      </rPr>
      <t>林业和草原</t>
    </r>
  </si>
  <si>
    <r>
      <rPr>
        <sz val="11"/>
        <color indexed="8"/>
        <rFont val="宋体"/>
        <family val="0"/>
      </rPr>
      <t>  </t>
    </r>
    <r>
      <rPr>
        <sz val="11"/>
        <color indexed="8"/>
        <rFont val="方正仿宋_GBK"/>
        <family val="4"/>
      </rPr>
      <t>水资源节约管理与保护</t>
    </r>
  </si>
  <si>
    <r>
      <rPr>
        <sz val="11"/>
        <color indexed="8"/>
        <rFont val="宋体"/>
        <family val="0"/>
      </rPr>
      <t>  </t>
    </r>
    <r>
      <rPr>
        <sz val="11"/>
        <color indexed="8"/>
        <rFont val="方正仿宋_GBK"/>
        <family val="4"/>
      </rPr>
      <t>水质监测</t>
    </r>
  </si>
  <si>
    <r>
      <rPr>
        <sz val="11"/>
        <color indexed="8"/>
        <rFont val="宋体"/>
        <family val="0"/>
      </rPr>
      <t> </t>
    </r>
    <r>
      <rPr>
        <sz val="11"/>
        <color indexed="8"/>
        <rFont val="方正仿宋_GBK"/>
        <family val="4"/>
      </rPr>
      <t>公路水路运输</t>
    </r>
  </si>
  <si>
    <r>
      <rPr>
        <sz val="11"/>
        <color indexed="8"/>
        <rFont val="宋体"/>
        <family val="0"/>
      </rPr>
      <t>  </t>
    </r>
    <r>
      <rPr>
        <sz val="11"/>
        <color indexed="8"/>
        <rFont val="方正仿宋_GBK"/>
        <family val="4"/>
      </rPr>
      <t>事业机构</t>
    </r>
  </si>
  <si>
    <r>
      <rPr>
        <sz val="11"/>
        <color indexed="8"/>
        <rFont val="宋体"/>
        <family val="0"/>
      </rPr>
      <t>  </t>
    </r>
    <r>
      <rPr>
        <sz val="11"/>
        <color indexed="8"/>
        <rFont val="方正仿宋_GBK"/>
        <family val="4"/>
      </rPr>
      <t>水文测报</t>
    </r>
  </si>
  <si>
    <r>
      <rPr>
        <sz val="11"/>
        <color indexed="8"/>
        <rFont val="宋体"/>
        <family val="0"/>
      </rPr>
      <t>  </t>
    </r>
    <r>
      <rPr>
        <sz val="11"/>
        <color indexed="8"/>
        <rFont val="方正仿宋_GBK"/>
        <family val="4"/>
      </rPr>
      <t>森林资源培育</t>
    </r>
  </si>
  <si>
    <r>
      <rPr>
        <sz val="11"/>
        <color indexed="8"/>
        <rFont val="宋体"/>
        <family val="0"/>
      </rPr>
      <t>  </t>
    </r>
    <r>
      <rPr>
        <sz val="11"/>
        <color indexed="8"/>
        <rFont val="方正仿宋_GBK"/>
        <family val="4"/>
      </rPr>
      <t>防汛</t>
    </r>
  </si>
  <si>
    <r>
      <rPr>
        <sz val="11"/>
        <color indexed="8"/>
        <rFont val="宋体"/>
        <family val="0"/>
      </rPr>
      <t>  </t>
    </r>
    <r>
      <rPr>
        <sz val="11"/>
        <color indexed="8"/>
        <rFont val="方正仿宋_GBK"/>
        <family val="4"/>
      </rPr>
      <t>森林资源管理</t>
    </r>
  </si>
  <si>
    <r>
      <rPr>
        <sz val="11"/>
        <color indexed="8"/>
        <rFont val="宋体"/>
        <family val="0"/>
      </rPr>
      <t>  </t>
    </r>
    <r>
      <rPr>
        <sz val="11"/>
        <color indexed="8"/>
        <rFont val="方正仿宋_GBK"/>
        <family val="4"/>
      </rPr>
      <t>农村水利</t>
    </r>
  </si>
  <si>
    <r>
      <rPr>
        <sz val="11"/>
        <color indexed="8"/>
        <rFont val="宋体"/>
        <family val="0"/>
      </rPr>
      <t>  </t>
    </r>
    <r>
      <rPr>
        <sz val="11"/>
        <color indexed="8"/>
        <rFont val="方正仿宋_GBK"/>
        <family val="4"/>
      </rPr>
      <t>公路建设</t>
    </r>
  </si>
  <si>
    <r>
      <rPr>
        <sz val="11"/>
        <color indexed="8"/>
        <rFont val="宋体"/>
        <family val="0"/>
      </rPr>
      <t>  </t>
    </r>
    <r>
      <rPr>
        <sz val="11"/>
        <color indexed="8"/>
        <rFont val="方正仿宋_GBK"/>
        <family val="4"/>
      </rPr>
      <t>森林生态效益补偿</t>
    </r>
  </si>
  <si>
    <r>
      <rPr>
        <sz val="11"/>
        <color indexed="8"/>
        <rFont val="宋体"/>
        <family val="0"/>
      </rPr>
      <t>  </t>
    </r>
    <r>
      <rPr>
        <sz val="11"/>
        <color indexed="8"/>
        <rFont val="方正仿宋_GBK"/>
        <family val="4"/>
      </rPr>
      <t>农村供水</t>
    </r>
  </si>
  <si>
    <r>
      <rPr>
        <sz val="11"/>
        <color indexed="8"/>
        <rFont val="宋体"/>
        <family val="0"/>
      </rPr>
      <t>  </t>
    </r>
    <r>
      <rPr>
        <sz val="11"/>
        <color indexed="8"/>
        <rFont val="方正仿宋_GBK"/>
        <family val="4"/>
      </rPr>
      <t>公路养护</t>
    </r>
  </si>
  <si>
    <r>
      <rPr>
        <sz val="11"/>
        <color indexed="8"/>
        <rFont val="宋体"/>
        <family val="0"/>
      </rPr>
      <t>  </t>
    </r>
    <r>
      <rPr>
        <sz val="11"/>
        <color indexed="8"/>
        <rFont val="方正仿宋_GBK"/>
        <family val="4"/>
      </rPr>
      <t>动植物保护</t>
    </r>
  </si>
  <si>
    <r>
      <rPr>
        <sz val="11"/>
        <color indexed="8"/>
        <rFont val="宋体"/>
        <family val="0"/>
      </rPr>
      <t>  </t>
    </r>
    <r>
      <rPr>
        <sz val="11"/>
        <color indexed="8"/>
        <rFont val="方正仿宋_GBK"/>
        <family val="4"/>
      </rPr>
      <t>其他水利支出</t>
    </r>
  </si>
  <si>
    <r>
      <rPr>
        <sz val="11"/>
        <color indexed="8"/>
        <rFont val="宋体"/>
        <family val="0"/>
      </rPr>
      <t>  </t>
    </r>
    <r>
      <rPr>
        <sz val="11"/>
        <color indexed="8"/>
        <rFont val="方正仿宋_GBK"/>
        <family val="4"/>
      </rPr>
      <t>公路和运输安全</t>
    </r>
  </si>
  <si>
    <r>
      <rPr>
        <sz val="11"/>
        <color indexed="8"/>
        <rFont val="宋体"/>
        <family val="0"/>
      </rPr>
      <t>  </t>
    </r>
    <r>
      <rPr>
        <sz val="11"/>
        <color indexed="8"/>
        <rFont val="方正仿宋_GBK"/>
        <family val="4"/>
      </rPr>
      <t>湿地保护</t>
    </r>
  </si>
  <si>
    <r>
      <rPr>
        <sz val="11"/>
        <color indexed="8"/>
        <rFont val="宋体"/>
        <family val="0"/>
      </rPr>
      <t> </t>
    </r>
    <r>
      <rPr>
        <sz val="11"/>
        <color indexed="8"/>
        <rFont val="方正仿宋_GBK"/>
        <family val="4"/>
      </rPr>
      <t>巩固脱贫攻坚成果衔接乡村振兴</t>
    </r>
  </si>
  <si>
    <r>
      <rPr>
        <sz val="11"/>
        <color indexed="8"/>
        <rFont val="宋体"/>
        <family val="0"/>
      </rPr>
      <t>  </t>
    </r>
    <r>
      <rPr>
        <sz val="11"/>
        <color indexed="8"/>
        <rFont val="方正仿宋_GBK"/>
        <family val="4"/>
      </rPr>
      <t>公路运输管理</t>
    </r>
  </si>
  <si>
    <r>
      <rPr>
        <sz val="11"/>
        <color indexed="8"/>
        <rFont val="宋体"/>
        <family val="0"/>
      </rPr>
      <t>  </t>
    </r>
    <r>
      <rPr>
        <sz val="11"/>
        <color indexed="8"/>
        <rFont val="方正仿宋_GBK"/>
        <family val="4"/>
      </rPr>
      <t>执法与监督</t>
    </r>
  </si>
  <si>
    <r>
      <rPr>
        <sz val="11"/>
        <color indexed="8"/>
        <rFont val="宋体"/>
        <family val="0"/>
      </rPr>
      <t>  </t>
    </r>
    <r>
      <rPr>
        <sz val="11"/>
        <color indexed="8"/>
        <rFont val="方正仿宋_GBK"/>
        <family val="4"/>
      </rPr>
      <t>农村基础设施建设</t>
    </r>
  </si>
  <si>
    <r>
      <rPr>
        <sz val="11"/>
        <color indexed="8"/>
        <rFont val="宋体"/>
        <family val="0"/>
      </rPr>
      <t>  </t>
    </r>
    <r>
      <rPr>
        <sz val="11"/>
        <color indexed="8"/>
        <rFont val="方正仿宋_GBK"/>
        <family val="4"/>
      </rPr>
      <t>救助打捞</t>
    </r>
  </si>
  <si>
    <r>
      <rPr>
        <sz val="11"/>
        <color indexed="8"/>
        <rFont val="宋体"/>
        <family val="0"/>
      </rPr>
      <t>  </t>
    </r>
    <r>
      <rPr>
        <sz val="11"/>
        <color indexed="8"/>
        <rFont val="方正仿宋_GBK"/>
        <family val="4"/>
      </rPr>
      <t>林区公共支出</t>
    </r>
  </si>
  <si>
    <r>
      <rPr>
        <sz val="11"/>
        <color indexed="8"/>
        <rFont val="宋体"/>
        <family val="0"/>
      </rPr>
      <t>  </t>
    </r>
    <r>
      <rPr>
        <sz val="11"/>
        <color indexed="8"/>
        <rFont val="方正仿宋_GBK"/>
        <family val="4"/>
      </rPr>
      <t>生产发展</t>
    </r>
  </si>
  <si>
    <r>
      <rPr>
        <sz val="11"/>
        <color indexed="8"/>
        <rFont val="宋体"/>
        <family val="0"/>
      </rPr>
      <t>  </t>
    </r>
    <r>
      <rPr>
        <sz val="11"/>
        <color indexed="8"/>
        <rFont val="方正仿宋_GBK"/>
        <family val="4"/>
      </rPr>
      <t>海事管理</t>
    </r>
  </si>
  <si>
    <r>
      <rPr>
        <sz val="11"/>
        <color indexed="8"/>
        <rFont val="宋体"/>
        <family val="0"/>
      </rPr>
      <t>  </t>
    </r>
    <r>
      <rPr>
        <sz val="11"/>
        <color indexed="8"/>
        <rFont val="方正仿宋_GBK"/>
        <family val="4"/>
      </rPr>
      <t>林业草原防灾减灾</t>
    </r>
  </si>
  <si>
    <r>
      <rPr>
        <sz val="11"/>
        <color indexed="8"/>
        <rFont val="宋体"/>
        <family val="0"/>
      </rPr>
      <t>  </t>
    </r>
    <r>
      <rPr>
        <sz val="11"/>
        <color indexed="8"/>
        <rFont val="方正仿宋_GBK"/>
        <family val="4"/>
      </rPr>
      <t>贷款奖补和贴息</t>
    </r>
  </si>
  <si>
    <r>
      <rPr>
        <sz val="11"/>
        <color indexed="8"/>
        <rFont val="宋体"/>
        <family val="0"/>
      </rPr>
      <t>  </t>
    </r>
    <r>
      <rPr>
        <sz val="11"/>
        <color indexed="8"/>
        <rFont val="方正仿宋_GBK"/>
        <family val="4"/>
      </rPr>
      <t>水路运输管理支出</t>
    </r>
  </si>
  <si>
    <r>
      <rPr>
        <sz val="11"/>
        <color indexed="8"/>
        <rFont val="宋体"/>
        <family val="0"/>
      </rPr>
      <t>  </t>
    </r>
    <r>
      <rPr>
        <sz val="11"/>
        <color indexed="8"/>
        <rFont val="方正仿宋_GBK"/>
        <family val="4"/>
      </rPr>
      <t>其他巩固脱贫攻坚成果衔接乡村振兴支出</t>
    </r>
  </si>
  <si>
    <r>
      <rPr>
        <sz val="11"/>
        <color indexed="8"/>
        <rFont val="宋体"/>
        <family val="0"/>
      </rPr>
      <t>  </t>
    </r>
    <r>
      <rPr>
        <sz val="11"/>
        <color indexed="8"/>
        <rFont val="方正仿宋_GBK"/>
        <family val="4"/>
      </rPr>
      <t>其他公路水路运输支出</t>
    </r>
  </si>
  <si>
    <r>
      <rPr>
        <sz val="11"/>
        <color indexed="8"/>
        <rFont val="宋体"/>
        <family val="0"/>
      </rPr>
      <t>  </t>
    </r>
    <r>
      <rPr>
        <sz val="11"/>
        <color indexed="8"/>
        <rFont val="方正仿宋_GBK"/>
        <family val="4"/>
      </rPr>
      <t>其他林业和草原支出</t>
    </r>
  </si>
  <si>
    <r>
      <rPr>
        <sz val="11"/>
        <color indexed="8"/>
        <rFont val="宋体"/>
        <family val="0"/>
      </rPr>
      <t> </t>
    </r>
    <r>
      <rPr>
        <sz val="11"/>
        <color indexed="8"/>
        <rFont val="方正仿宋_GBK"/>
        <family val="4"/>
      </rPr>
      <t>农村综合改革</t>
    </r>
  </si>
  <si>
    <r>
      <rPr>
        <sz val="11"/>
        <color indexed="8"/>
        <rFont val="宋体"/>
        <family val="0"/>
      </rPr>
      <t> </t>
    </r>
    <r>
      <rPr>
        <sz val="11"/>
        <color indexed="8"/>
        <rFont val="方正仿宋_GBK"/>
        <family val="4"/>
      </rPr>
      <t>车辆购置税支出</t>
    </r>
  </si>
  <si>
    <r>
      <rPr>
        <sz val="11"/>
        <color indexed="8"/>
        <rFont val="宋体"/>
        <family val="0"/>
      </rPr>
      <t> </t>
    </r>
    <r>
      <rPr>
        <sz val="11"/>
        <color indexed="8"/>
        <rFont val="方正仿宋_GBK"/>
        <family val="4"/>
      </rPr>
      <t>水利</t>
    </r>
  </si>
  <si>
    <r>
      <rPr>
        <sz val="11"/>
        <color indexed="8"/>
        <rFont val="宋体"/>
        <family val="0"/>
      </rPr>
      <t>  </t>
    </r>
    <r>
      <rPr>
        <sz val="11"/>
        <color indexed="8"/>
        <rFont val="方正仿宋_GBK"/>
        <family val="4"/>
      </rPr>
      <t>对村级公益事业建设的补助</t>
    </r>
  </si>
  <si>
    <r>
      <rPr>
        <sz val="11"/>
        <color indexed="8"/>
        <rFont val="宋体"/>
        <family val="0"/>
      </rPr>
      <t>  </t>
    </r>
    <r>
      <rPr>
        <sz val="11"/>
        <color indexed="8"/>
        <rFont val="方正仿宋_GBK"/>
        <family val="4"/>
      </rPr>
      <t>车辆购置税用于公路等基础设施建设支出</t>
    </r>
  </si>
  <si>
    <r>
      <rPr>
        <sz val="11"/>
        <color indexed="8"/>
        <rFont val="宋体"/>
        <family val="0"/>
      </rPr>
      <t>  </t>
    </r>
    <r>
      <rPr>
        <sz val="11"/>
        <color indexed="8"/>
        <rFont val="方正仿宋_GBK"/>
        <family val="4"/>
      </rPr>
      <t>对村民委员会和村党支部的补助</t>
    </r>
  </si>
  <si>
    <r>
      <rPr>
        <sz val="11"/>
        <color indexed="8"/>
        <rFont val="宋体"/>
        <family val="0"/>
      </rPr>
      <t> </t>
    </r>
    <r>
      <rPr>
        <sz val="11"/>
        <color indexed="8"/>
        <rFont val="方正仿宋_GBK"/>
        <family val="4"/>
      </rPr>
      <t>其他交通运输支出</t>
    </r>
  </si>
  <si>
    <r>
      <rPr>
        <sz val="11"/>
        <color indexed="8"/>
        <rFont val="宋体"/>
        <family val="0"/>
      </rPr>
      <t>  </t>
    </r>
    <r>
      <rPr>
        <sz val="11"/>
        <color indexed="8"/>
        <rFont val="方正仿宋_GBK"/>
        <family val="4"/>
      </rPr>
      <t>对村集体经济组织的补助</t>
    </r>
  </si>
  <si>
    <r>
      <rPr>
        <sz val="11"/>
        <color indexed="8"/>
        <rFont val="宋体"/>
        <family val="0"/>
      </rPr>
      <t>  </t>
    </r>
    <r>
      <rPr>
        <sz val="11"/>
        <color indexed="8"/>
        <rFont val="方正仿宋_GBK"/>
        <family val="4"/>
      </rPr>
      <t>公共交通运营补助</t>
    </r>
  </si>
  <si>
    <r>
      <rPr>
        <sz val="11"/>
        <color indexed="8"/>
        <rFont val="宋体"/>
        <family val="0"/>
      </rPr>
      <t>  </t>
    </r>
    <r>
      <rPr>
        <sz val="11"/>
        <color indexed="8"/>
        <rFont val="方正仿宋_GBK"/>
        <family val="4"/>
      </rPr>
      <t>水利行业业务管理</t>
    </r>
  </si>
  <si>
    <r>
      <rPr>
        <sz val="11"/>
        <color indexed="8"/>
        <rFont val="宋体"/>
        <family val="0"/>
      </rPr>
      <t>  </t>
    </r>
    <r>
      <rPr>
        <sz val="11"/>
        <color indexed="8"/>
        <rFont val="方正仿宋_GBK"/>
        <family val="4"/>
      </rPr>
      <t>其他农村综合改革支出</t>
    </r>
  </si>
  <si>
    <r>
      <rPr>
        <sz val="11"/>
        <color indexed="8"/>
        <rFont val="宋体"/>
        <family val="0"/>
      </rPr>
      <t>  </t>
    </r>
    <r>
      <rPr>
        <sz val="11"/>
        <color indexed="8"/>
        <rFont val="方正仿宋_GBK"/>
        <family val="4"/>
      </rPr>
      <t>水利工程建设</t>
    </r>
  </si>
  <si>
    <r>
      <rPr>
        <sz val="11"/>
        <color indexed="8"/>
        <rFont val="宋体"/>
        <family val="0"/>
      </rPr>
      <t> </t>
    </r>
    <r>
      <rPr>
        <sz val="11"/>
        <color indexed="8"/>
        <rFont val="方正仿宋_GBK"/>
        <family val="4"/>
      </rPr>
      <t>普惠金融发展支出</t>
    </r>
  </si>
  <si>
    <r>
      <rPr>
        <sz val="11"/>
        <color indexed="8"/>
        <rFont val="宋体"/>
        <family val="0"/>
      </rPr>
      <t> </t>
    </r>
    <r>
      <rPr>
        <sz val="11"/>
        <color indexed="8"/>
        <rFont val="方正仿宋_GBK"/>
        <family val="4"/>
      </rPr>
      <t>工业和信息产业监管</t>
    </r>
  </si>
  <si>
    <r>
      <rPr>
        <sz val="11"/>
        <color indexed="8"/>
        <rFont val="宋体"/>
        <family val="0"/>
      </rPr>
      <t>  </t>
    </r>
    <r>
      <rPr>
        <sz val="11"/>
        <color indexed="8"/>
        <rFont val="方正仿宋_GBK"/>
        <family val="4"/>
      </rPr>
      <t>水利工程运行与维护</t>
    </r>
  </si>
  <si>
    <r>
      <rPr>
        <sz val="11"/>
        <color indexed="8"/>
        <rFont val="宋体"/>
        <family val="0"/>
      </rPr>
      <t>  </t>
    </r>
    <r>
      <rPr>
        <sz val="11"/>
        <color indexed="8"/>
        <rFont val="方正仿宋_GBK"/>
        <family val="4"/>
      </rPr>
      <t>农业保险保费补贴</t>
    </r>
  </si>
  <si>
    <r>
      <rPr>
        <sz val="11"/>
        <color indexed="8"/>
        <rFont val="宋体"/>
        <family val="0"/>
      </rPr>
      <t>  </t>
    </r>
    <r>
      <rPr>
        <sz val="11"/>
        <color indexed="8"/>
        <rFont val="方正仿宋_GBK"/>
        <family val="4"/>
      </rPr>
      <t>水利前期工作</t>
    </r>
  </si>
  <si>
    <r>
      <rPr>
        <sz val="11"/>
        <color indexed="8"/>
        <rFont val="宋体"/>
        <family val="0"/>
      </rPr>
      <t>  </t>
    </r>
    <r>
      <rPr>
        <sz val="11"/>
        <color indexed="8"/>
        <rFont val="方正仿宋_GBK"/>
        <family val="4"/>
      </rPr>
      <t>创业担保贷款贴息及奖补</t>
    </r>
  </si>
  <si>
    <r>
      <rPr>
        <sz val="11"/>
        <color indexed="8"/>
        <rFont val="宋体"/>
        <family val="0"/>
      </rPr>
      <t>  </t>
    </r>
    <r>
      <rPr>
        <sz val="11"/>
        <color indexed="8"/>
        <rFont val="方正仿宋_GBK"/>
        <family val="4"/>
      </rPr>
      <t>水利执法监督</t>
    </r>
  </si>
  <si>
    <r>
      <rPr>
        <sz val="11"/>
        <color indexed="8"/>
        <rFont val="宋体"/>
        <family val="0"/>
      </rPr>
      <t> </t>
    </r>
    <r>
      <rPr>
        <sz val="11"/>
        <color indexed="8"/>
        <rFont val="方正仿宋_GBK"/>
        <family val="4"/>
      </rPr>
      <t>其他农林水支出</t>
    </r>
  </si>
  <si>
    <r>
      <rPr>
        <sz val="11"/>
        <color indexed="8"/>
        <rFont val="宋体"/>
        <family val="0"/>
      </rPr>
      <t>  </t>
    </r>
    <r>
      <rPr>
        <sz val="11"/>
        <color indexed="8"/>
        <rFont val="方正仿宋_GBK"/>
        <family val="4"/>
      </rPr>
      <t>其他工业和信息产业监管支出</t>
    </r>
  </si>
  <si>
    <r>
      <rPr>
        <sz val="11"/>
        <color indexed="8"/>
        <rFont val="宋体"/>
        <family val="0"/>
      </rPr>
      <t>  </t>
    </r>
    <r>
      <rPr>
        <sz val="11"/>
        <color indexed="8"/>
        <rFont val="方正仿宋_GBK"/>
        <family val="4"/>
      </rPr>
      <t>水土保持</t>
    </r>
  </si>
  <si>
    <r>
      <rPr>
        <sz val="11"/>
        <color indexed="8"/>
        <rFont val="宋体"/>
        <family val="0"/>
      </rPr>
      <t>  </t>
    </r>
    <r>
      <rPr>
        <sz val="11"/>
        <color indexed="8"/>
        <rFont val="方正仿宋_GBK"/>
        <family val="4"/>
      </rPr>
      <t>其他农林水支出</t>
    </r>
  </si>
  <si>
    <r>
      <rPr>
        <sz val="11"/>
        <color indexed="8"/>
        <rFont val="宋体"/>
        <family val="0"/>
      </rPr>
      <t> </t>
    </r>
    <r>
      <rPr>
        <sz val="11"/>
        <color indexed="8"/>
        <rFont val="方正仿宋_GBK"/>
        <family val="4"/>
      </rPr>
      <t>支持中小企业发展和管理支出</t>
    </r>
  </si>
  <si>
    <r>
      <rPr>
        <sz val="11"/>
        <color indexed="8"/>
        <rFont val="宋体"/>
        <family val="0"/>
      </rPr>
      <t>  </t>
    </r>
    <r>
      <rPr>
        <sz val="11"/>
        <color indexed="8"/>
        <rFont val="方正仿宋_GBK"/>
        <family val="4"/>
      </rPr>
      <t>中小企业发展专项</t>
    </r>
  </si>
  <si>
    <r>
      <rPr>
        <sz val="11"/>
        <color indexed="8"/>
        <rFont val="宋体"/>
        <family val="0"/>
      </rPr>
      <t>  </t>
    </r>
    <r>
      <rPr>
        <sz val="11"/>
        <color indexed="8"/>
        <rFont val="方正仿宋_GBK"/>
        <family val="4"/>
      </rPr>
      <t>自然资源利用与保护</t>
    </r>
  </si>
  <si>
    <r>
      <rPr>
        <sz val="11"/>
        <color indexed="8"/>
        <rFont val="宋体"/>
        <family val="0"/>
      </rPr>
      <t> </t>
    </r>
    <r>
      <rPr>
        <sz val="11"/>
        <color indexed="8"/>
        <rFont val="方正仿宋_GBK"/>
        <family val="4"/>
      </rPr>
      <t>应急管理事务</t>
    </r>
  </si>
  <si>
    <r>
      <rPr>
        <sz val="11"/>
        <color indexed="8"/>
        <rFont val="宋体"/>
        <family val="0"/>
      </rPr>
      <t> </t>
    </r>
    <r>
      <rPr>
        <sz val="11"/>
        <color indexed="8"/>
        <rFont val="方正仿宋_GBK"/>
        <family val="4"/>
      </rPr>
      <t>其他资源勘探工业信息等支出</t>
    </r>
  </si>
  <si>
    <r>
      <rPr>
        <sz val="11"/>
        <color indexed="8"/>
        <rFont val="宋体"/>
        <family val="0"/>
      </rPr>
      <t>  </t>
    </r>
    <r>
      <rPr>
        <sz val="11"/>
        <color indexed="8"/>
        <rFont val="方正仿宋_GBK"/>
        <family val="4"/>
      </rPr>
      <t>自然资源社会公益服务</t>
    </r>
  </si>
  <si>
    <r>
      <rPr>
        <sz val="11"/>
        <color indexed="8"/>
        <rFont val="宋体"/>
        <family val="0"/>
      </rPr>
      <t>  </t>
    </r>
    <r>
      <rPr>
        <sz val="11"/>
        <color indexed="8"/>
        <rFont val="方正仿宋_GBK"/>
        <family val="4"/>
      </rPr>
      <t>其他资源勘探工业信息等支出</t>
    </r>
  </si>
  <si>
    <r>
      <rPr>
        <sz val="11"/>
        <color indexed="8"/>
        <rFont val="宋体"/>
        <family val="0"/>
      </rPr>
      <t>  </t>
    </r>
    <r>
      <rPr>
        <sz val="11"/>
        <color indexed="8"/>
        <rFont val="方正仿宋_GBK"/>
        <family val="4"/>
      </rPr>
      <t>自然资源调查与确权登记</t>
    </r>
  </si>
  <si>
    <r>
      <rPr>
        <sz val="11"/>
        <color indexed="8"/>
        <rFont val="宋体"/>
        <family val="0"/>
      </rPr>
      <t>  </t>
    </r>
    <r>
      <rPr>
        <sz val="11"/>
        <color indexed="8"/>
        <rFont val="方正仿宋_GBK"/>
        <family val="4"/>
      </rPr>
      <t>地质矿产资源与环境调查</t>
    </r>
  </si>
  <si>
    <r>
      <rPr>
        <sz val="11"/>
        <color indexed="8"/>
        <rFont val="宋体"/>
        <family val="0"/>
      </rPr>
      <t>  </t>
    </r>
    <r>
      <rPr>
        <sz val="11"/>
        <color indexed="8"/>
        <rFont val="方正仿宋_GBK"/>
        <family val="4"/>
      </rPr>
      <t>应急救援</t>
    </r>
  </si>
  <si>
    <r>
      <rPr>
        <sz val="11"/>
        <color indexed="8"/>
        <rFont val="宋体"/>
        <family val="0"/>
      </rPr>
      <t> </t>
    </r>
    <r>
      <rPr>
        <sz val="11"/>
        <color indexed="8"/>
        <rFont val="方正仿宋_GBK"/>
        <family val="4"/>
      </rPr>
      <t>商业流通事务</t>
    </r>
  </si>
  <si>
    <r>
      <rPr>
        <sz val="11"/>
        <color indexed="8"/>
        <rFont val="宋体"/>
        <family val="0"/>
      </rPr>
      <t>  </t>
    </r>
    <r>
      <rPr>
        <sz val="11"/>
        <color indexed="8"/>
        <rFont val="方正仿宋_GBK"/>
        <family val="4"/>
      </rPr>
      <t>地质勘查与矿产资源管理</t>
    </r>
  </si>
  <si>
    <r>
      <rPr>
        <sz val="11"/>
        <color indexed="8"/>
        <rFont val="宋体"/>
        <family val="0"/>
      </rPr>
      <t>  </t>
    </r>
    <r>
      <rPr>
        <sz val="11"/>
        <color indexed="8"/>
        <rFont val="方正仿宋_GBK"/>
        <family val="4"/>
      </rPr>
      <t>应急管理</t>
    </r>
  </si>
  <si>
    <r>
      <rPr>
        <sz val="11"/>
        <color indexed="8"/>
        <rFont val="宋体"/>
        <family val="0"/>
      </rPr>
      <t>  </t>
    </r>
    <r>
      <rPr>
        <sz val="11"/>
        <color indexed="8"/>
        <rFont val="方正仿宋_GBK"/>
        <family val="4"/>
      </rPr>
      <t>其他自然资源事务支出</t>
    </r>
  </si>
  <si>
    <r>
      <rPr>
        <sz val="11"/>
        <color indexed="8"/>
        <rFont val="宋体"/>
        <family val="0"/>
      </rPr>
      <t>  </t>
    </r>
    <r>
      <rPr>
        <sz val="11"/>
        <color indexed="8"/>
        <rFont val="方正仿宋_GBK"/>
        <family val="4"/>
      </rPr>
      <t>市场监测及信息管理</t>
    </r>
  </si>
  <si>
    <r>
      <rPr>
        <sz val="11"/>
        <color indexed="8"/>
        <rFont val="宋体"/>
        <family val="0"/>
      </rPr>
      <t> </t>
    </r>
    <r>
      <rPr>
        <sz val="11"/>
        <color indexed="8"/>
        <rFont val="方正仿宋_GBK"/>
        <family val="4"/>
      </rPr>
      <t>气象事务</t>
    </r>
  </si>
  <si>
    <r>
      <rPr>
        <sz val="11"/>
        <color indexed="8"/>
        <rFont val="宋体"/>
        <family val="0"/>
      </rPr>
      <t>  </t>
    </r>
    <r>
      <rPr>
        <sz val="11"/>
        <color indexed="8"/>
        <rFont val="方正仿宋_GBK"/>
        <family val="4"/>
      </rPr>
      <t>其他应急管理支出</t>
    </r>
  </si>
  <si>
    <r>
      <rPr>
        <sz val="11"/>
        <color indexed="8"/>
        <rFont val="宋体"/>
        <family val="0"/>
      </rPr>
      <t>  </t>
    </r>
    <r>
      <rPr>
        <sz val="11"/>
        <color indexed="8"/>
        <rFont val="方正仿宋_GBK"/>
        <family val="4"/>
      </rPr>
      <t>其他商业流通事务支出</t>
    </r>
  </si>
  <si>
    <r>
      <rPr>
        <sz val="11"/>
        <color indexed="8"/>
        <rFont val="宋体"/>
        <family val="0"/>
      </rPr>
      <t> </t>
    </r>
    <r>
      <rPr>
        <sz val="11"/>
        <color indexed="8"/>
        <rFont val="方正仿宋_GBK"/>
        <family val="4"/>
      </rPr>
      <t>消防救援事务</t>
    </r>
  </si>
  <si>
    <r>
      <rPr>
        <sz val="11"/>
        <color indexed="8"/>
        <rFont val="宋体"/>
        <family val="0"/>
      </rPr>
      <t> </t>
    </r>
    <r>
      <rPr>
        <sz val="11"/>
        <color indexed="8"/>
        <rFont val="方正仿宋_GBK"/>
        <family val="4"/>
      </rPr>
      <t>涉外发展服务支出</t>
    </r>
  </si>
  <si>
    <r>
      <rPr>
        <sz val="11"/>
        <color indexed="8"/>
        <rFont val="宋体"/>
        <family val="0"/>
      </rPr>
      <t>  </t>
    </r>
    <r>
      <rPr>
        <sz val="11"/>
        <color indexed="8"/>
        <rFont val="方正仿宋_GBK"/>
        <family val="4"/>
      </rPr>
      <t>其他气象事务支出</t>
    </r>
  </si>
  <si>
    <r>
      <rPr>
        <sz val="11"/>
        <color indexed="8"/>
        <rFont val="宋体"/>
        <family val="0"/>
      </rPr>
      <t>  </t>
    </r>
    <r>
      <rPr>
        <sz val="11"/>
        <color indexed="8"/>
        <rFont val="方正仿宋_GBK"/>
        <family val="4"/>
      </rPr>
      <t>其他涉外发展服务支出</t>
    </r>
  </si>
  <si>
    <r>
      <rPr>
        <sz val="11"/>
        <color indexed="8"/>
        <rFont val="宋体"/>
        <family val="0"/>
      </rPr>
      <t>  </t>
    </r>
    <r>
      <rPr>
        <sz val="11"/>
        <color indexed="8"/>
        <rFont val="方正仿宋_GBK"/>
        <family val="4"/>
      </rPr>
      <t>消防应急救援</t>
    </r>
  </si>
  <si>
    <r>
      <rPr>
        <sz val="11"/>
        <color indexed="8"/>
        <rFont val="宋体"/>
        <family val="0"/>
      </rPr>
      <t> </t>
    </r>
    <r>
      <rPr>
        <sz val="11"/>
        <color indexed="8"/>
        <rFont val="方正仿宋_GBK"/>
        <family val="4"/>
      </rPr>
      <t>其他商业服务业等支出</t>
    </r>
  </si>
  <si>
    <r>
      <rPr>
        <sz val="11"/>
        <color indexed="8"/>
        <rFont val="宋体"/>
        <family val="0"/>
      </rPr>
      <t> </t>
    </r>
    <r>
      <rPr>
        <sz val="11"/>
        <color indexed="8"/>
        <rFont val="方正仿宋_GBK"/>
        <family val="4"/>
      </rPr>
      <t>保障性安居工程支出</t>
    </r>
  </si>
  <si>
    <r>
      <rPr>
        <sz val="11"/>
        <color indexed="8"/>
        <rFont val="宋体"/>
        <family val="0"/>
      </rPr>
      <t> </t>
    </r>
    <r>
      <rPr>
        <sz val="11"/>
        <color indexed="8"/>
        <rFont val="方正仿宋_GBK"/>
        <family val="4"/>
      </rPr>
      <t>自然灾害防治</t>
    </r>
  </si>
  <si>
    <r>
      <rPr>
        <sz val="11"/>
        <color indexed="8"/>
        <rFont val="宋体"/>
        <family val="0"/>
      </rPr>
      <t>  </t>
    </r>
    <r>
      <rPr>
        <sz val="11"/>
        <color indexed="8"/>
        <rFont val="方正仿宋_GBK"/>
        <family val="4"/>
      </rPr>
      <t>其他商业服务业等支出</t>
    </r>
  </si>
  <si>
    <r>
      <rPr>
        <sz val="11"/>
        <color indexed="8"/>
        <rFont val="宋体"/>
        <family val="0"/>
      </rPr>
      <t>  </t>
    </r>
    <r>
      <rPr>
        <sz val="11"/>
        <color indexed="8"/>
        <rFont val="方正仿宋_GBK"/>
        <family val="4"/>
      </rPr>
      <t>棚户区改造</t>
    </r>
  </si>
  <si>
    <r>
      <rPr>
        <sz val="11"/>
        <color indexed="8"/>
        <rFont val="宋体"/>
        <family val="0"/>
      </rPr>
      <t>  </t>
    </r>
    <r>
      <rPr>
        <sz val="11"/>
        <color indexed="8"/>
        <rFont val="方正仿宋_GBK"/>
        <family val="4"/>
      </rPr>
      <t>其他自然灾害防治支出</t>
    </r>
  </si>
  <si>
    <r>
      <rPr>
        <sz val="11"/>
        <color indexed="8"/>
        <rFont val="宋体"/>
        <family val="0"/>
      </rPr>
      <t>  </t>
    </r>
    <r>
      <rPr>
        <sz val="11"/>
        <color indexed="8"/>
        <rFont val="方正仿宋_GBK"/>
        <family val="4"/>
      </rPr>
      <t>农村危房改造</t>
    </r>
  </si>
  <si>
    <r>
      <rPr>
        <sz val="11"/>
        <color indexed="8"/>
        <rFont val="宋体"/>
        <family val="0"/>
      </rPr>
      <t> </t>
    </r>
    <r>
      <rPr>
        <sz val="11"/>
        <color indexed="8"/>
        <rFont val="方正仿宋_GBK"/>
        <family val="4"/>
      </rPr>
      <t>自然灾害救灾及恢复重建支出</t>
    </r>
  </si>
  <si>
    <r>
      <rPr>
        <sz val="11"/>
        <color indexed="8"/>
        <rFont val="宋体"/>
        <family val="0"/>
      </rPr>
      <t> </t>
    </r>
    <r>
      <rPr>
        <sz val="11"/>
        <color indexed="8"/>
        <rFont val="方正仿宋_GBK"/>
        <family val="4"/>
      </rPr>
      <t>其他金融支出</t>
    </r>
  </si>
  <si>
    <r>
      <rPr>
        <sz val="11"/>
        <color indexed="8"/>
        <rFont val="宋体"/>
        <family val="0"/>
      </rPr>
      <t>  </t>
    </r>
    <r>
      <rPr>
        <sz val="11"/>
        <color indexed="8"/>
        <rFont val="方正仿宋_GBK"/>
        <family val="4"/>
      </rPr>
      <t>公共租赁住房</t>
    </r>
  </si>
  <si>
    <r>
      <rPr>
        <sz val="11"/>
        <color indexed="8"/>
        <rFont val="宋体"/>
        <family val="0"/>
      </rPr>
      <t>  </t>
    </r>
    <r>
      <rPr>
        <sz val="11"/>
        <color indexed="8"/>
        <rFont val="方正仿宋_GBK"/>
        <family val="4"/>
      </rPr>
      <t>其他自然灾害救灾及恢复重建支出</t>
    </r>
  </si>
  <si>
    <r>
      <rPr>
        <sz val="11"/>
        <color indexed="8"/>
        <rFont val="宋体"/>
        <family val="0"/>
      </rPr>
      <t>  </t>
    </r>
    <r>
      <rPr>
        <sz val="11"/>
        <color indexed="8"/>
        <rFont val="方正仿宋_GBK"/>
        <family val="4"/>
      </rPr>
      <t>其他金融支出</t>
    </r>
  </si>
  <si>
    <r>
      <rPr>
        <sz val="11"/>
        <color indexed="8"/>
        <rFont val="宋体"/>
        <family val="0"/>
      </rPr>
      <t>  </t>
    </r>
    <r>
      <rPr>
        <sz val="11"/>
        <color indexed="8"/>
        <rFont val="方正仿宋_GBK"/>
        <family val="4"/>
      </rPr>
      <t>保障性住房租金补贴</t>
    </r>
  </si>
  <si>
    <r>
      <rPr>
        <sz val="11"/>
        <color indexed="8"/>
        <rFont val="宋体"/>
        <family val="0"/>
      </rPr>
      <t> </t>
    </r>
    <r>
      <rPr>
        <sz val="11"/>
        <color indexed="8"/>
        <rFont val="方正仿宋_GBK"/>
        <family val="4"/>
      </rPr>
      <t>其他灾害防治及应急管理支出</t>
    </r>
  </si>
  <si>
    <t>援助其他地区支出</t>
  </si>
  <si>
    <r>
      <rPr>
        <sz val="11"/>
        <color indexed="8"/>
        <rFont val="宋体"/>
        <family val="0"/>
      </rPr>
      <t>  </t>
    </r>
    <r>
      <rPr>
        <sz val="11"/>
        <color indexed="8"/>
        <rFont val="方正仿宋_GBK"/>
        <family val="4"/>
      </rPr>
      <t>老旧小区改造</t>
    </r>
  </si>
  <si>
    <r>
      <rPr>
        <sz val="11"/>
        <color indexed="8"/>
        <rFont val="宋体"/>
        <family val="0"/>
      </rPr>
      <t>  </t>
    </r>
    <r>
      <rPr>
        <sz val="11"/>
        <color indexed="8"/>
        <rFont val="方正仿宋_GBK"/>
        <family val="4"/>
      </rPr>
      <t>其他灾害防治及应急管理支出</t>
    </r>
  </si>
  <si>
    <r>
      <rPr>
        <sz val="11"/>
        <color indexed="8"/>
        <rFont val="宋体"/>
        <family val="0"/>
      </rPr>
      <t> </t>
    </r>
    <r>
      <rPr>
        <sz val="11"/>
        <color indexed="8"/>
        <rFont val="方正仿宋_GBK"/>
        <family val="4"/>
      </rPr>
      <t>其他支出</t>
    </r>
  </si>
  <si>
    <r>
      <rPr>
        <sz val="11"/>
        <color indexed="8"/>
        <rFont val="宋体"/>
        <family val="0"/>
      </rPr>
      <t> </t>
    </r>
    <r>
      <rPr>
        <sz val="11"/>
        <color indexed="8"/>
        <rFont val="方正仿宋_GBK"/>
        <family val="4"/>
      </rPr>
      <t>住房改革支出</t>
    </r>
  </si>
  <si>
    <r>
      <rPr>
        <sz val="11"/>
        <color indexed="8"/>
        <rFont val="宋体"/>
        <family val="0"/>
      </rPr>
      <t>  </t>
    </r>
    <r>
      <rPr>
        <sz val="11"/>
        <color indexed="8"/>
        <rFont val="方正仿宋_GBK"/>
        <family val="4"/>
      </rPr>
      <t>其他支出</t>
    </r>
  </si>
  <si>
    <r>
      <rPr>
        <sz val="11"/>
        <color indexed="8"/>
        <rFont val="宋体"/>
        <family val="0"/>
      </rPr>
      <t>  </t>
    </r>
    <r>
      <rPr>
        <sz val="11"/>
        <color indexed="8"/>
        <rFont val="方正仿宋_GBK"/>
        <family val="4"/>
      </rPr>
      <t>住房公积金</t>
    </r>
  </si>
  <si>
    <r>
      <rPr>
        <sz val="11"/>
        <color indexed="8"/>
        <rFont val="宋体"/>
        <family val="0"/>
      </rPr>
      <t> </t>
    </r>
    <r>
      <rPr>
        <sz val="11"/>
        <color indexed="8"/>
        <rFont val="方正仿宋_GBK"/>
        <family val="4"/>
      </rPr>
      <t>自然资源事务</t>
    </r>
  </si>
  <si>
    <r>
      <rPr>
        <sz val="11"/>
        <color indexed="8"/>
        <rFont val="宋体"/>
        <family val="0"/>
      </rPr>
      <t> </t>
    </r>
    <r>
      <rPr>
        <sz val="11"/>
        <color indexed="8"/>
        <rFont val="方正仿宋_GBK"/>
        <family val="4"/>
      </rPr>
      <t>粮油储备</t>
    </r>
  </si>
  <si>
    <r>
      <rPr>
        <sz val="11"/>
        <color indexed="8"/>
        <rFont val="宋体"/>
        <family val="0"/>
      </rPr>
      <t>  </t>
    </r>
    <r>
      <rPr>
        <sz val="11"/>
        <color indexed="8"/>
        <rFont val="方正仿宋_GBK"/>
        <family val="4"/>
      </rPr>
      <t>储备粮油补贴</t>
    </r>
  </si>
  <si>
    <r>
      <rPr>
        <sz val="11"/>
        <color indexed="8"/>
        <rFont val="宋体"/>
        <family val="0"/>
      </rPr>
      <t> </t>
    </r>
    <r>
      <rPr>
        <sz val="11"/>
        <color indexed="8"/>
        <rFont val="方正仿宋_GBK"/>
        <family val="4"/>
      </rPr>
      <t>地方政府一般债务付息支出</t>
    </r>
  </si>
  <si>
    <r>
      <rPr>
        <sz val="11"/>
        <color indexed="8"/>
        <rFont val="宋体"/>
        <family val="0"/>
      </rPr>
      <t>  </t>
    </r>
    <r>
      <rPr>
        <sz val="11"/>
        <color indexed="8"/>
        <rFont val="方正仿宋_GBK"/>
        <family val="4"/>
      </rPr>
      <t>自然资源规划及管理</t>
    </r>
  </si>
  <si>
    <r>
      <rPr>
        <sz val="11"/>
        <color indexed="8"/>
        <rFont val="宋体"/>
        <family val="0"/>
      </rPr>
      <t>  </t>
    </r>
    <r>
      <rPr>
        <sz val="11"/>
        <color indexed="8"/>
        <rFont val="方正仿宋_GBK"/>
        <family val="4"/>
      </rPr>
      <t>地方政府一般债券付息支出</t>
    </r>
  </si>
  <si>
    <t>表15</t>
  </si>
  <si>
    <t>（按功能分类科目的基本支出和项目支出）</t>
  </si>
  <si>
    <t>项         目</t>
  </si>
  <si>
    <t>预 算 数</t>
  </si>
  <si>
    <t>小计</t>
  </si>
  <si>
    <t>基本支出</t>
  </si>
  <si>
    <t>项目支出</t>
  </si>
  <si>
    <r>
      <t>表1</t>
    </r>
    <r>
      <rPr>
        <sz val="12"/>
        <color indexed="8"/>
        <rFont val="方正仿宋_GBK"/>
        <family val="4"/>
      </rPr>
      <t>6</t>
    </r>
  </si>
  <si>
    <t xml:space="preserve">2023年区级一般公共预算本级基本支出预算表 </t>
  </si>
  <si>
    <t>本级基本支出合计</t>
  </si>
  <si>
    <t xml:space="preserve">    土地征迁补偿和安置支出</t>
  </si>
  <si>
    <t xml:space="preserve">    其他对企业补助</t>
  </si>
  <si>
    <t>一、机关工资福利支出</t>
  </si>
  <si>
    <t xml:space="preserve">    设备购置</t>
  </si>
  <si>
    <t>八、对企业资本性支出</t>
  </si>
  <si>
    <t xml:space="preserve">    工资奖金津补贴</t>
  </si>
  <si>
    <t xml:space="preserve">    大型修缮</t>
  </si>
  <si>
    <t xml:space="preserve">    对企业资本性支出（一）</t>
  </si>
  <si>
    <t xml:space="preserve">    社会保障缴费</t>
  </si>
  <si>
    <t xml:space="preserve">    其他资本性支出</t>
  </si>
  <si>
    <t xml:space="preserve">    对企业资本性支出（二）</t>
  </si>
  <si>
    <t xml:space="preserve">    住房公积金 </t>
  </si>
  <si>
    <t>四、机关资本性支出（二）</t>
  </si>
  <si>
    <t>九、对个人和家庭的补助</t>
  </si>
  <si>
    <t xml:space="preserve">    其他工资福利支出</t>
  </si>
  <si>
    <t xml:space="preserve">    房屋建筑物购建</t>
  </si>
  <si>
    <t xml:space="preserve">    社会福利和救助</t>
  </si>
  <si>
    <t>二、机关商品和服务支出</t>
  </si>
  <si>
    <t xml:space="preserve">    基础设施建设</t>
  </si>
  <si>
    <t xml:space="preserve">    助学金</t>
  </si>
  <si>
    <t xml:space="preserve">    办公经费</t>
  </si>
  <si>
    <t xml:space="preserve">    公务用车购置</t>
  </si>
  <si>
    <t xml:space="preserve">    个人农业生产补贴</t>
  </si>
  <si>
    <t xml:space="preserve">    会议费</t>
  </si>
  <si>
    <t xml:space="preserve">    离退休费</t>
  </si>
  <si>
    <t xml:space="preserve">    培训费</t>
  </si>
  <si>
    <t xml:space="preserve">    其他对个人和家庭补助</t>
  </si>
  <si>
    <t xml:space="preserve">    专用材料购置费</t>
  </si>
  <si>
    <t>十、对社会保障基金补助</t>
  </si>
  <si>
    <t xml:space="preserve">    委托业务费</t>
  </si>
  <si>
    <t>五、对事业单位经常性补助</t>
  </si>
  <si>
    <t xml:space="preserve">    对社会保险基金补助</t>
  </si>
  <si>
    <t xml:space="preserve">    公务接待费</t>
  </si>
  <si>
    <t xml:space="preserve">    工资福利支出</t>
  </si>
  <si>
    <t xml:space="preserve">    补充全国社会保障基金</t>
  </si>
  <si>
    <t xml:space="preserve">    因公出国（境）费用</t>
  </si>
  <si>
    <t xml:space="preserve">    商品和服务支出</t>
  </si>
  <si>
    <t>十一、债务利息及费用支出</t>
  </si>
  <si>
    <t xml:space="preserve">    公务用车运行维护费</t>
  </si>
  <si>
    <t xml:space="preserve">    其他对事业单位补助</t>
  </si>
  <si>
    <t xml:space="preserve">    国内债务付息</t>
  </si>
  <si>
    <t xml:space="preserve">    维修（护）费</t>
  </si>
  <si>
    <t>六、对事业单位资本性补助</t>
  </si>
  <si>
    <t xml:space="preserve">    国外债务付息</t>
  </si>
  <si>
    <t xml:space="preserve">    其他商品和服务支出</t>
  </si>
  <si>
    <t xml:space="preserve">    资本性支出（一）</t>
  </si>
  <si>
    <t xml:space="preserve">    国内债务发行费用</t>
  </si>
  <si>
    <t>三、机关资本性支出（一）</t>
  </si>
  <si>
    <t xml:space="preserve">    资本性支出（二）</t>
  </si>
  <si>
    <t xml:space="preserve">    国外债务发行费用</t>
  </si>
  <si>
    <t>七、对企业补助</t>
  </si>
  <si>
    <t>十二、债务还本支出</t>
  </si>
  <si>
    <t xml:space="preserve">    费用补贴</t>
  </si>
  <si>
    <t xml:space="preserve">    国内债务还本</t>
  </si>
  <si>
    <t xml:space="preserve">    利息补贴</t>
  </si>
  <si>
    <t xml:space="preserve">    国外债务还本</t>
  </si>
  <si>
    <t>十三、转移性支出</t>
  </si>
  <si>
    <t xml:space="preserve">    安排预算稳定调节基金</t>
  </si>
  <si>
    <t>十五、其他支出</t>
  </si>
  <si>
    <t xml:space="preserve">    上下级政府间转移性支出</t>
  </si>
  <si>
    <t xml:space="preserve">    补充预算周转金</t>
  </si>
  <si>
    <t xml:space="preserve">    赠与</t>
  </si>
  <si>
    <t xml:space="preserve">    援助其他地区支出</t>
  </si>
  <si>
    <t>十四、预备费及预留</t>
  </si>
  <si>
    <t xml:space="preserve">    国家赔偿费用支出</t>
  </si>
  <si>
    <t xml:space="preserve">    债务转贷</t>
  </si>
  <si>
    <t xml:space="preserve">    预备费</t>
  </si>
  <si>
    <t xml:space="preserve">    对民间非营利组织和群众性自治组织补贴</t>
  </si>
  <si>
    <t xml:space="preserve">    预留</t>
  </si>
  <si>
    <t>表17</t>
  </si>
  <si>
    <t xml:space="preserve">2023年区级一般公共预算转移支付收支预算表 </t>
  </si>
  <si>
    <t xml:space="preserve">  返还性收入</t>
  </si>
  <si>
    <t>其他一般性转移支付</t>
  </si>
  <si>
    <t xml:space="preserve">      所得税基数返还收入 </t>
  </si>
  <si>
    <t xml:space="preserve">      增值税税收返还收入</t>
  </si>
  <si>
    <t xml:space="preserve">     消费税税收返还收入</t>
  </si>
  <si>
    <t xml:space="preserve">      增值税“五五分享”税收返还收入</t>
  </si>
  <si>
    <t xml:space="preserve"> 一般性转移支付收入</t>
  </si>
  <si>
    <t xml:space="preserve">      均衡性转移支付收入</t>
  </si>
  <si>
    <t xml:space="preserve">      县级基本财力保障机制奖补资金收入</t>
  </si>
  <si>
    <t xml:space="preserve">      结算补助收入</t>
  </si>
  <si>
    <t xml:space="preserve">      重点生态功能区转移支付收入</t>
  </si>
  <si>
    <t xml:space="preserve">      固定数额补助收入</t>
  </si>
  <si>
    <t xml:space="preserve">     巩固脱贫攻坚成果衔接乡村振兴转移支付支出</t>
  </si>
  <si>
    <t xml:space="preserve">      公共安全共同财政事权转移支付收入</t>
  </si>
  <si>
    <t xml:space="preserve">      教育共同财政事权转移支付收入</t>
  </si>
  <si>
    <t xml:space="preserve">      文化旅游体育与传媒共同财政事权转移支付收入</t>
  </si>
  <si>
    <t xml:space="preserve">      科学技术共同财政事权转移支付收入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</si>
  <si>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</si>
  <si>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</si>
  <si>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</si>
  <si>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</si>
  <si>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交通运输共同财政事权转移支付支出</t>
  </si>
  <si>
    <t xml:space="preserve">      住房保障共同财政事权转移支付收入</t>
  </si>
  <si>
    <t>     增值税留抵退税转移支付支出</t>
  </si>
  <si>
    <t>     其他退税关税降费转移支付支出</t>
  </si>
  <si>
    <t xml:space="preserve">      其他一般性转移支付收入</t>
  </si>
  <si>
    <t xml:space="preserve">      文化旅游体育与传媒</t>
  </si>
  <si>
    <t xml:space="preserve">      卫生健康</t>
  </si>
  <si>
    <t xml:space="preserve">      节能环保</t>
  </si>
  <si>
    <t xml:space="preserve">      农林水</t>
  </si>
  <si>
    <t xml:space="preserve">      交通运输</t>
  </si>
  <si>
    <t xml:space="preserve">      资源勘探工业信息等</t>
  </si>
  <si>
    <t xml:space="preserve">      商业服务业等</t>
  </si>
  <si>
    <t xml:space="preserve">      住房保障</t>
  </si>
  <si>
    <t xml:space="preserve">      灾害防治及应急管理</t>
  </si>
  <si>
    <t>表18</t>
  </si>
  <si>
    <t xml:space="preserve">2023年区级一般公共预算转移支付支出预算表 </t>
  </si>
  <si>
    <t>补助镇级合计</t>
  </si>
  <si>
    <t>表19</t>
  </si>
  <si>
    <t>表20</t>
  </si>
  <si>
    <t xml:space="preserve">2023年区级政府性基金预算收支预算表 </t>
  </si>
  <si>
    <t>一、社会保障和就业支出</t>
  </si>
  <si>
    <t>二、城乡社区支出</t>
  </si>
  <si>
    <t>三、农林水支出</t>
  </si>
  <si>
    <t>四、城市基础设施配套费收入</t>
  </si>
  <si>
    <t>四、其他支出</t>
  </si>
  <si>
    <t>五、污水处理费收入</t>
  </si>
  <si>
    <t>五、债务付息支出</t>
  </si>
  <si>
    <t>一、上解上级支出</t>
  </si>
  <si>
    <t>二、上年结转</t>
  </si>
  <si>
    <t>二、调出资金</t>
  </si>
  <si>
    <t>关于2023年区级政府性基金预算收支预算的说明</t>
  </si>
  <si>
    <t xml:space="preserve">    政府性基金预算是对依照法律、行政法规的规定在一定期限内向特定对象征收、收取或者以其他方式筹集的资金，专项用于特定公共事业发展的收支预算。
    一、2023年区级政府性基金预算收入
    2023年区级政府性基金预算收入年初预算为74亿元，其中，国有土地使用权出让收入71.4亿元。
    政府性基金预算区级收入加上级补助收入和上年结转等转移性收入4.81亿元，收入总计78.81亿元。
    二、2023年区级政府性基金预算收入
    2023年区级政府性基金预算支出年初预算为42.61亿元，加上解支出和调出资金等转移性支出36.2亿元，支出总计78.81亿元。</t>
  </si>
  <si>
    <r>
      <t>表2</t>
    </r>
    <r>
      <rPr>
        <sz val="12"/>
        <color indexed="8"/>
        <rFont val="方正仿宋_GBK"/>
        <family val="4"/>
      </rPr>
      <t>1</t>
    </r>
  </si>
  <si>
    <t xml:space="preserve">2023年区级政府性基金预算本级支出预算表 </t>
  </si>
  <si>
    <t>本级</t>
  </si>
  <si>
    <t>结转</t>
  </si>
  <si>
    <t>上级</t>
  </si>
  <si>
    <r>
      <t>  </t>
    </r>
    <r>
      <rPr>
        <sz val="10"/>
        <color indexed="8"/>
        <rFont val="方正仿宋_GBK"/>
        <family val="4"/>
      </rPr>
      <t>其他地方自行试点项目收益专项债券收入安排的支出</t>
    </r>
  </si>
  <si>
    <r>
      <rPr>
        <sz val="11"/>
        <color indexed="8"/>
        <rFont val="宋体"/>
        <family val="0"/>
      </rPr>
      <t> </t>
    </r>
    <r>
      <rPr>
        <sz val="11"/>
        <color indexed="8"/>
        <rFont val="方正仿宋_GBK"/>
        <family val="4"/>
      </rPr>
      <t>彩票公益金安排的支出</t>
    </r>
  </si>
  <si>
    <r>
      <rPr>
        <sz val="11"/>
        <color indexed="8"/>
        <rFont val="宋体"/>
        <family val="0"/>
      </rPr>
      <t> </t>
    </r>
    <r>
      <rPr>
        <sz val="11"/>
        <color indexed="8"/>
        <rFont val="方正仿宋_GBK"/>
        <family val="4"/>
      </rPr>
      <t>大中型水库移民后期扶持基金支出</t>
    </r>
  </si>
  <si>
    <r>
      <rPr>
        <sz val="11"/>
        <color indexed="8"/>
        <rFont val="宋体"/>
        <family val="0"/>
      </rPr>
      <t>  </t>
    </r>
    <r>
      <rPr>
        <sz val="11"/>
        <color indexed="8"/>
        <rFont val="方正仿宋_GBK"/>
        <family val="4"/>
      </rPr>
      <t>用于社会福利的彩票公益金支出</t>
    </r>
  </si>
  <si>
    <r>
      <rPr>
        <sz val="11"/>
        <color indexed="8"/>
        <rFont val="宋体"/>
        <family val="0"/>
      </rPr>
      <t>  </t>
    </r>
    <r>
      <rPr>
        <sz val="11"/>
        <color indexed="8"/>
        <rFont val="方正仿宋_GBK"/>
        <family val="4"/>
      </rPr>
      <t>移民补助</t>
    </r>
  </si>
  <si>
    <r>
      <rPr>
        <sz val="11"/>
        <color indexed="8"/>
        <rFont val="宋体"/>
        <family val="0"/>
      </rPr>
      <t>  </t>
    </r>
    <r>
      <rPr>
        <sz val="11"/>
        <color indexed="8"/>
        <rFont val="方正仿宋_GBK"/>
        <family val="4"/>
      </rPr>
      <t>用于体育事业的彩票公益金支出</t>
    </r>
  </si>
  <si>
    <r>
      <rPr>
        <sz val="11"/>
        <color indexed="8"/>
        <rFont val="宋体"/>
        <family val="0"/>
      </rPr>
      <t>  </t>
    </r>
    <r>
      <rPr>
        <sz val="11"/>
        <color indexed="8"/>
        <rFont val="方正仿宋_GBK"/>
        <family val="4"/>
      </rPr>
      <t>基础设施建设和经济发展</t>
    </r>
  </si>
  <si>
    <r>
      <rPr>
        <sz val="11"/>
        <color indexed="8"/>
        <rFont val="宋体"/>
        <family val="0"/>
      </rPr>
      <t>  </t>
    </r>
    <r>
      <rPr>
        <sz val="11"/>
        <color indexed="8"/>
        <rFont val="方正仿宋_GBK"/>
        <family val="4"/>
      </rPr>
      <t>用于教育事业的彩票公益金支出</t>
    </r>
  </si>
  <si>
    <r>
      <rPr>
        <sz val="11"/>
        <color indexed="8"/>
        <rFont val="宋体"/>
        <family val="0"/>
      </rPr>
      <t> </t>
    </r>
    <r>
      <rPr>
        <sz val="11"/>
        <color indexed="8"/>
        <rFont val="方正仿宋_GBK"/>
        <family val="4"/>
      </rPr>
      <t>小型水库移民扶助基金安排的支出</t>
    </r>
  </si>
  <si>
    <r>
      <rPr>
        <sz val="11"/>
        <color indexed="8"/>
        <rFont val="宋体"/>
        <family val="0"/>
      </rPr>
      <t>  </t>
    </r>
    <r>
      <rPr>
        <sz val="11"/>
        <color indexed="8"/>
        <rFont val="方正仿宋_GBK"/>
        <family val="4"/>
      </rPr>
      <t>用于残疾人事业的彩票公益金支出</t>
    </r>
  </si>
  <si>
    <r>
      <rPr>
        <sz val="11"/>
        <color indexed="8"/>
        <rFont val="宋体"/>
        <family val="0"/>
      </rPr>
      <t> </t>
    </r>
    <r>
      <rPr>
        <sz val="11"/>
        <color indexed="8"/>
        <rFont val="方正仿宋_GBK"/>
        <family val="4"/>
      </rPr>
      <t>地方政府专项债务付息支出</t>
    </r>
  </si>
  <si>
    <r>
      <rPr>
        <sz val="11"/>
        <color indexed="8"/>
        <rFont val="宋体"/>
        <family val="0"/>
      </rPr>
      <t> </t>
    </r>
    <r>
      <rPr>
        <sz val="11"/>
        <color indexed="8"/>
        <rFont val="方正仿宋_GBK"/>
        <family val="4"/>
      </rPr>
      <t>国有土地使用权出让收入安排的支出</t>
    </r>
  </si>
  <si>
    <r>
      <rPr>
        <sz val="11"/>
        <color indexed="8"/>
        <rFont val="宋体"/>
        <family val="0"/>
      </rPr>
      <t>  </t>
    </r>
    <r>
      <rPr>
        <sz val="11"/>
        <color indexed="8"/>
        <rFont val="方正仿宋_GBK"/>
        <family val="4"/>
      </rPr>
      <t>其他地方自行试点项目收益专项债券付息支出</t>
    </r>
  </si>
  <si>
    <r>
      <rPr>
        <sz val="11"/>
        <color indexed="8"/>
        <rFont val="宋体"/>
        <family val="0"/>
      </rPr>
      <t>  </t>
    </r>
    <r>
      <rPr>
        <sz val="11"/>
        <color indexed="8"/>
        <rFont val="方正仿宋_GBK"/>
        <family val="4"/>
      </rPr>
      <t>城市建设支出</t>
    </r>
  </si>
  <si>
    <r>
      <rPr>
        <sz val="11"/>
        <color indexed="8"/>
        <rFont val="宋体"/>
        <family val="0"/>
      </rPr>
      <t>  </t>
    </r>
    <r>
      <rPr>
        <sz val="11"/>
        <color indexed="8"/>
        <rFont val="方正仿宋_GBK"/>
        <family val="4"/>
      </rPr>
      <t>农村基础设施建设支出</t>
    </r>
  </si>
  <si>
    <r>
      <rPr>
        <sz val="11"/>
        <color indexed="8"/>
        <rFont val="宋体"/>
        <family val="0"/>
      </rPr>
      <t>  </t>
    </r>
    <r>
      <rPr>
        <sz val="11"/>
        <color indexed="8"/>
        <rFont val="方正仿宋_GBK"/>
        <family val="4"/>
      </rPr>
      <t>其他国有土地使用权出让收入安排的支出</t>
    </r>
  </si>
  <si>
    <r>
      <rPr>
        <sz val="11"/>
        <color indexed="8"/>
        <rFont val="宋体"/>
        <family val="0"/>
      </rPr>
      <t> </t>
    </r>
    <r>
      <rPr>
        <sz val="11"/>
        <color indexed="8"/>
        <rFont val="方正仿宋_GBK"/>
        <family val="4"/>
      </rPr>
      <t>三峡水库库区基金支出</t>
    </r>
  </si>
  <si>
    <r>
      <rPr>
        <sz val="11"/>
        <color indexed="8"/>
        <rFont val="宋体"/>
        <family val="0"/>
      </rPr>
      <t>  </t>
    </r>
    <r>
      <rPr>
        <sz val="11"/>
        <color indexed="8"/>
        <rFont val="方正仿宋_GBK"/>
        <family val="4"/>
      </rPr>
      <t>解决移民遗留问题</t>
    </r>
  </si>
  <si>
    <r>
      <rPr>
        <sz val="11"/>
        <color indexed="8"/>
        <rFont val="宋体"/>
        <family val="0"/>
      </rPr>
      <t>  </t>
    </r>
    <r>
      <rPr>
        <sz val="11"/>
        <color indexed="8"/>
        <rFont val="方正仿宋_GBK"/>
        <family val="4"/>
      </rPr>
      <t>其他三峡水库库区基金支出</t>
    </r>
  </si>
  <si>
    <r>
      <rPr>
        <sz val="11"/>
        <color indexed="8"/>
        <rFont val="宋体"/>
        <family val="0"/>
      </rPr>
      <t> </t>
    </r>
    <r>
      <rPr>
        <sz val="11"/>
        <color indexed="8"/>
        <rFont val="方正仿宋_GBK"/>
        <family val="4"/>
      </rPr>
      <t>国家重大水利工程建设基金安排的支出</t>
    </r>
  </si>
  <si>
    <r>
      <rPr>
        <sz val="11"/>
        <color indexed="8"/>
        <rFont val="宋体"/>
        <family val="0"/>
      </rPr>
      <t>  </t>
    </r>
    <r>
      <rPr>
        <sz val="11"/>
        <color indexed="8"/>
        <rFont val="方正仿宋_GBK"/>
        <family val="4"/>
      </rPr>
      <t>三峡后续工作</t>
    </r>
  </si>
  <si>
    <r>
      <t> </t>
    </r>
    <r>
      <rPr>
        <sz val="11"/>
        <color indexed="8"/>
        <rFont val="方正仿宋_GBK"/>
        <family val="4"/>
      </rPr>
      <t>其他政府性基金及对应专项债务收入安排的支出</t>
    </r>
  </si>
  <si>
    <t>表22</t>
  </si>
  <si>
    <t xml:space="preserve">2023年区级政府性基金预算转移支付收支预算表 </t>
  </si>
  <si>
    <t xml:space="preserve">    社会保障和就业</t>
  </si>
  <si>
    <t xml:space="preserve">    城乡社区</t>
  </si>
  <si>
    <t xml:space="preserve">    农林水</t>
  </si>
  <si>
    <t>表23</t>
  </si>
  <si>
    <t xml:space="preserve">2023年区级国有资本经营预算收支预算表 </t>
  </si>
  <si>
    <t xml:space="preserve">    其他国有资本经营预算收入</t>
  </si>
  <si>
    <t>关于2023年区级国有资本经营预算收支预算的说明</t>
  </si>
  <si>
    <t xml:space="preserve">    国有资本经营预算是对国有资本收益作出支出安排的收支预算。    
    2023年区级国有资本经营预算收入年初预算为0.1亿元，与上年预算持平，调出到一般公共预算统筹安排 。
          </t>
  </si>
  <si>
    <t>表24</t>
  </si>
  <si>
    <t>2023年铜梁区社会保险基金收入预算表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</si>
  <si>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</si>
  <si>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</si>
  <si>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</si>
  <si>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</si>
  <si>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</si>
  <si>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</si>
  <si>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</si>
  <si>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</si>
  <si>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</si>
  <si>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</si>
  <si>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</si>
  <si>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</si>
  <si>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2023年铜梁区社会保险基金支出预算表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</si>
  <si>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</si>
  <si>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</si>
  <si>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</si>
  <si>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</si>
  <si>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</si>
  <si>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</si>
  <si>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</si>
  <si>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</si>
  <si>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</si>
  <si>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</si>
  <si>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</si>
  <si>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</si>
  <si>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</si>
  <si>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</si>
  <si>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2023年铜梁区社会保险基金结余预算表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</si>
  <si>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</si>
  <si>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</si>
  <si>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</si>
  <si>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</si>
  <si>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</si>
  <si>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</si>
  <si>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</si>
  <si>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</si>
  <si>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</si>
  <si>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</si>
  <si>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</si>
  <si>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</si>
  <si>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</si>
  <si>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</si>
  <si>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</si>
  <si>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</si>
  <si>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关于2023年社会保险基金预算收支预算的说明</t>
  </si>
  <si>
    <t xml:space="preserve">    社会保险基金预算是对社会保险缴款、一般公共预算安排和其他方式筹集的资金，专项用于社会保险的收支预算。
     社会保险基金实行全市统筹的体制，我区不编报收支预算。</t>
  </si>
  <si>
    <t>表27</t>
  </si>
  <si>
    <t>铜梁区2022年地方政府债务限额及余额情况表</t>
  </si>
  <si>
    <t>地   区</t>
  </si>
  <si>
    <t>2022年债务限额</t>
  </si>
  <si>
    <t>2022年债务余额预计执行数</t>
  </si>
  <si>
    <t>一般债务</t>
  </si>
  <si>
    <t>专项债务</t>
  </si>
  <si>
    <t>公  式</t>
  </si>
  <si>
    <t>A=B+C</t>
  </si>
  <si>
    <t>B</t>
  </si>
  <si>
    <t>C</t>
  </si>
  <si>
    <t>D=E+F</t>
  </si>
  <si>
    <t>E</t>
  </si>
  <si>
    <t>F</t>
  </si>
  <si>
    <t>铜梁区</t>
  </si>
  <si>
    <t>表28</t>
  </si>
  <si>
    <t>铜梁区2022年和2023年地方政府一般债务余额情况表</t>
  </si>
  <si>
    <t>项    目</t>
  </si>
  <si>
    <t>一、2020年末地方政府一般债务余额实际数</t>
  </si>
  <si>
    <t>二、2022年末地方政府一般债务限额</t>
  </si>
  <si>
    <t>三、2022年地方政府一般债务发行额</t>
  </si>
  <si>
    <t xml:space="preserve">    其中：中央转贷地方的国际金融组织和外国政府贷款</t>
  </si>
  <si>
    <t xml:space="preserve">          2022年地方政府一般债券发行额</t>
  </si>
  <si>
    <t>四、2022年地方政府一般债务还本支出</t>
  </si>
  <si>
    <t>五、2022年末地方政府一般债务余额预计执行数</t>
  </si>
  <si>
    <t>六、2023年地方财政赤字</t>
  </si>
  <si>
    <t>七、2023年地方政府一般债务限额</t>
  </si>
  <si>
    <t>表29</t>
  </si>
  <si>
    <t>铜梁区2022年和2023年地方政府专项债务余额情况表</t>
  </si>
  <si>
    <t>一、2020年末地方政府专项债务余额实际数</t>
  </si>
  <si>
    <t>二、2022年末地方政府专项债务限额</t>
  </si>
  <si>
    <t>三、2022年地方政府专项债务发行额</t>
  </si>
  <si>
    <t>四、2022年地方政府专项债务还本支出</t>
  </si>
  <si>
    <t>五、2022年末地方政府专项债务余额预计执行数</t>
  </si>
  <si>
    <t>六、2023年地方政府专项债务新增限额</t>
  </si>
  <si>
    <t>七、2023年末地方政府专项债务限额</t>
  </si>
  <si>
    <t>表30</t>
  </si>
  <si>
    <t>铜梁区地方政府债券发行及还本付息情况表</t>
  </si>
  <si>
    <t>公式</t>
  </si>
  <si>
    <t>本地区</t>
  </si>
  <si>
    <t>一、2022年发行预计执行数</t>
  </si>
  <si>
    <t>A=B+D</t>
  </si>
  <si>
    <t>（一）一般债券</t>
  </si>
  <si>
    <t xml:space="preserve">         其中：再融资债券</t>
  </si>
  <si>
    <t>（二）专项债券</t>
  </si>
  <si>
    <t>D</t>
  </si>
  <si>
    <t>二、2022年还本支出预计执行数</t>
  </si>
  <si>
    <t>F=G+H</t>
  </si>
  <si>
    <t>G</t>
  </si>
  <si>
    <t>H</t>
  </si>
  <si>
    <t>三、2022年付息支出预计执行数</t>
  </si>
  <si>
    <t>I=J+K</t>
  </si>
  <si>
    <t>J</t>
  </si>
  <si>
    <t>K</t>
  </si>
  <si>
    <t>四、2023年还本支出预算数</t>
  </si>
  <si>
    <t>L=M+O</t>
  </si>
  <si>
    <t>M</t>
  </si>
  <si>
    <t xml:space="preserve">         其中：再融资</t>
  </si>
  <si>
    <t xml:space="preserve">                  财政预算安排 </t>
  </si>
  <si>
    <t>N</t>
  </si>
  <si>
    <t>O</t>
  </si>
  <si>
    <t xml:space="preserve">                  财政预算安排</t>
  </si>
  <si>
    <t>P</t>
  </si>
  <si>
    <t>五、2023年付息支出预算数</t>
  </si>
  <si>
    <t>Q=R+S</t>
  </si>
  <si>
    <t>R</t>
  </si>
  <si>
    <t>S</t>
  </si>
  <si>
    <t>表31</t>
  </si>
  <si>
    <t>铜梁区2023年地方政府债务限额提前下达情况表</t>
  </si>
  <si>
    <t>下级</t>
  </si>
  <si>
    <t>一：2022年地方政府债务限额</t>
  </si>
  <si>
    <t>其中： 一般债务限额</t>
  </si>
  <si>
    <t xml:space="preserve">       专项债务限额</t>
  </si>
  <si>
    <t>二：提前下达的2023年地方政府债务限额</t>
  </si>
  <si>
    <t>表32</t>
  </si>
  <si>
    <t>铜梁区本级2023年年初新增地方政府债券资金安排表</t>
  </si>
  <si>
    <t>序号</t>
  </si>
  <si>
    <t>项目名称</t>
  </si>
  <si>
    <t>项目类型</t>
  </si>
  <si>
    <t>项目主管部门</t>
  </si>
  <si>
    <t>债券性质</t>
  </si>
  <si>
    <t>债券规模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</si>
</sst>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 "/>
    <numFmt numFmtId="178" formatCode="0_);[Red]\(0\)"/>
    <numFmt numFmtId="179" formatCode="#,##0_);[Red]\(#,##0\)"/>
    <numFmt numFmtId="180" formatCode="0.00_ "/>
    <numFmt numFmtId="181" formatCode="________@"/>
    <numFmt numFmtId="182" formatCode="0.0_ "/>
    <numFmt numFmtId="183" formatCode="#,##0.0_ "/>
    <numFmt numFmtId="184" formatCode="0.0%"/>
    <numFmt numFmtId="185" formatCode="#,##0.0"/>
    <numFmt numFmtId="186" formatCode="General;General;&quot;-&quot;"/>
  </numFmts>
  <fonts count="87">
    <font>
      <sz val="11"/>
      <color theme="1"/>
      <name val="Calibri"/>
      <family val="0"/>
    </font>
    <font>
      <sz val="11"/>
      <name val="宋体"/>
      <family val="0"/>
    </font>
    <font>
      <sz val="11"/>
      <color indexed="8"/>
      <name val="方正黑体_GBK"/>
      <family val="4"/>
    </font>
    <font>
      <sz val="16"/>
      <color indexed="8"/>
      <name val="方正小标宋_GBK"/>
      <family val="4"/>
    </font>
    <font>
      <sz val="11"/>
      <color indexed="8"/>
      <name val="宋体"/>
      <family val="0"/>
    </font>
    <font>
      <sz val="12"/>
      <color indexed="8"/>
      <name val="方正仿宋_GBK"/>
      <family val="4"/>
    </font>
    <font>
      <sz val="18"/>
      <name val="方正小标宋_GBK"/>
      <family val="4"/>
    </font>
    <font>
      <sz val="12"/>
      <name val="方正仿宋_GBK"/>
      <family val="4"/>
    </font>
    <font>
      <sz val="12"/>
      <name val="方正黑体_GBK"/>
      <family val="4"/>
    </font>
    <font>
      <sz val="22"/>
      <color indexed="8"/>
      <name val="方正小标宋_GBK"/>
      <family val="4"/>
    </font>
    <font>
      <sz val="16"/>
      <color indexed="8"/>
      <name val="方正仿宋_GBK"/>
      <family val="4"/>
    </font>
    <font>
      <sz val="18"/>
      <color indexed="8"/>
      <name val="方正小标宋_GBK"/>
      <family val="4"/>
    </font>
    <font>
      <sz val="12"/>
      <color indexed="8"/>
      <name val="方正黑体_GBK"/>
      <family val="4"/>
    </font>
    <font>
      <sz val="16"/>
      <name val="方正仿宋_GBK"/>
      <family val="4"/>
    </font>
    <font>
      <sz val="16"/>
      <name val="宋体"/>
      <family val="0"/>
    </font>
    <font>
      <sz val="11"/>
      <color indexed="8"/>
      <name val="方正仿宋_GBK"/>
      <family val="4"/>
    </font>
    <font>
      <sz val="10"/>
      <color indexed="8"/>
      <name val="宋体"/>
      <family val="0"/>
    </font>
    <font>
      <sz val="12"/>
      <name val="方正楷体_GBK"/>
      <family val="4"/>
    </font>
    <font>
      <b/>
      <sz val="12"/>
      <name val="方正仿宋_GBK"/>
      <family val="4"/>
    </font>
    <font>
      <sz val="12"/>
      <name val="Times New Roman"/>
      <family val="1"/>
    </font>
    <font>
      <sz val="16"/>
      <color indexed="8"/>
      <name val="宋体"/>
      <family val="0"/>
    </font>
    <font>
      <b/>
      <sz val="12"/>
      <color indexed="8"/>
      <name val="方正仿宋_GBK"/>
      <family val="4"/>
    </font>
    <font>
      <sz val="12"/>
      <color indexed="8"/>
      <name val="宋体"/>
      <family val="0"/>
    </font>
    <font>
      <sz val="12"/>
      <color indexed="8"/>
      <name val="方正小标宋_GBK"/>
      <family val="4"/>
    </font>
    <font>
      <sz val="11"/>
      <name val="方正仿宋_GBK"/>
      <family val="4"/>
    </font>
    <font>
      <sz val="10"/>
      <name val="方正仿宋_GBK"/>
      <family val="4"/>
    </font>
    <font>
      <sz val="10"/>
      <name val="宋体"/>
      <family val="0"/>
    </font>
    <font>
      <b/>
      <sz val="10"/>
      <name val="宋体"/>
      <family val="0"/>
    </font>
    <font>
      <sz val="26"/>
      <color indexed="8"/>
      <name val="方正黑体_GBK"/>
      <family val="4"/>
    </font>
    <font>
      <sz val="10.5"/>
      <color indexed="8"/>
      <name val="Calibri"/>
      <family val="2"/>
    </font>
    <font>
      <sz val="28"/>
      <color indexed="8"/>
      <name val="方正小标宋_GBK"/>
      <family val="4"/>
    </font>
    <font>
      <sz val="28"/>
      <color indexed="8"/>
      <name val="方正黑体_GBK"/>
      <family val="4"/>
    </font>
    <font>
      <sz val="16"/>
      <color indexed="8"/>
      <name val="方正黑体_GBK"/>
      <family val="4"/>
    </font>
    <font>
      <sz val="11"/>
      <color indexed="17"/>
      <name val="宋体"/>
      <family val="0"/>
    </font>
    <font>
      <b/>
      <sz val="13"/>
      <color indexed="54"/>
      <name val="宋体"/>
      <family val="0"/>
    </font>
    <font>
      <u val="single"/>
      <sz val="11"/>
      <color indexed="20"/>
      <name val="宋体"/>
      <family val="0"/>
    </font>
    <font>
      <b/>
      <sz val="11"/>
      <color indexed="63"/>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b/>
      <sz val="15"/>
      <color indexed="54"/>
      <name val="宋体"/>
      <family val="0"/>
    </font>
    <font>
      <b/>
      <sz val="11"/>
      <color indexed="8"/>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sz val="11"/>
      <color indexed="19"/>
      <name val="宋体"/>
      <family val="0"/>
    </font>
    <font>
      <b/>
      <sz val="18"/>
      <color indexed="54"/>
      <name val="宋体"/>
      <family val="0"/>
    </font>
    <font>
      <sz val="12"/>
      <name val="宋体"/>
      <family val="0"/>
    </font>
    <font>
      <b/>
      <sz val="11"/>
      <color indexed="53"/>
      <name val="宋体"/>
      <family val="0"/>
    </font>
    <font>
      <sz val="10"/>
      <name val="Arial"/>
      <family val="2"/>
    </font>
    <font>
      <sz val="10"/>
      <color indexed="8"/>
      <name val="方正仿宋_GBK"/>
      <family val="4"/>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仿宋_GBK"/>
      <family val="4"/>
    </font>
    <font>
      <sz val="10"/>
      <color theme="1"/>
      <name val="宋体"/>
      <family val="0"/>
    </font>
    <font>
      <sz val="11"/>
      <color theme="1"/>
      <name val="宋体"/>
      <family val="0"/>
    </font>
    <font>
      <sz val="11"/>
      <color indexed="8"/>
      <name val="Calibri"/>
      <family val="0"/>
    </font>
    <font>
      <sz val="12"/>
      <color theme="1"/>
      <name val="Calibri"/>
      <family val="0"/>
    </font>
    <font>
      <sz val="12"/>
      <color theme="1"/>
      <name val="方正仿宋_GBK"/>
      <family val="4"/>
    </font>
    <font>
      <sz val="22"/>
      <color rgb="FF000000"/>
      <name val="方正小标宋_GBK"/>
      <family val="4"/>
    </font>
    <font>
      <sz val="12"/>
      <color rgb="FF000000"/>
      <name val="方正黑体_GBK"/>
      <family val="4"/>
    </font>
    <font>
      <sz val="12"/>
      <color theme="1"/>
      <name val="方正黑体_GBK"/>
      <family val="4"/>
    </font>
    <font>
      <sz val="12"/>
      <color rgb="FF000000"/>
      <name val="方正仿宋_GBK"/>
      <family val="4"/>
    </font>
    <font>
      <sz val="26"/>
      <color theme="1"/>
      <name val="方正黑体_GBK"/>
      <family val="4"/>
    </font>
    <font>
      <sz val="10.5"/>
      <color theme="1"/>
      <name val="Calibri"/>
      <family val="2"/>
    </font>
    <font>
      <sz val="28"/>
      <color theme="1"/>
      <name val="方正小标宋_GBK"/>
      <family val="4"/>
    </font>
    <font>
      <sz val="28"/>
      <color theme="1"/>
      <name val="方正黑体_GBK"/>
      <family val="4"/>
    </font>
    <font>
      <sz val="16"/>
      <color theme="1"/>
      <name val="方正黑体_GBK"/>
      <family val="4"/>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rgb="FFFF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color rgb="FF000000"/>
      </left>
      <right style="thin">
        <color rgb="FF000000"/>
      </right>
      <top style="thin">
        <color rgb="FF000000"/>
      </top>
      <bottom style="thin">
        <color rgb="FF000000"/>
      </bottom>
    </border>
    <border>
      <left/>
      <right/>
      <top style="thin"/>
      <bottom/>
    </border>
    <border>
      <left style="thin"/>
      <right/>
      <top style="thin"/>
      <bottom style="thin"/>
    </border>
    <border>
      <left style="thin"/>
      <right style="thin"/>
      <top style="thin"/>
      <bottom>
        <color indexed="63"/>
      </bottom>
    </border>
    <border>
      <left style="thin"/>
      <right style="thin"/>
      <top/>
      <bottom style="thin"/>
    </border>
    <border>
      <left style="thin"/>
      <right/>
      <top/>
      <bottom style="thin"/>
    </border>
    <border>
      <left style="thin"/>
      <right>
        <color indexed="63"/>
      </right>
      <top style="thin"/>
      <bottom style="thin"/>
    </border>
    <border>
      <left style="thin"/>
      <right>
        <color indexed="63"/>
      </right>
      <top>
        <color indexed="63"/>
      </top>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1" fontId="4" fillId="0" borderId="0" applyFon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52" fillId="0" borderId="0">
      <alignment/>
      <protection/>
    </xf>
    <xf numFmtId="0" fontId="64" fillId="0" borderId="3" applyNumberFormat="0" applyFill="0" applyAlignment="0" applyProtection="0"/>
    <xf numFmtId="0" fontId="56" fillId="9" borderId="0" applyNumberFormat="0" applyBorder="0" applyAlignment="0" applyProtection="0"/>
    <xf numFmtId="0" fontId="59" fillId="0" borderId="4" applyNumberFormat="0" applyFill="0" applyAlignment="0" applyProtection="0"/>
    <xf numFmtId="0" fontId="56" fillId="10" borderId="0" applyNumberFormat="0" applyBorder="0" applyAlignment="0" applyProtection="0"/>
    <xf numFmtId="0" fontId="65" fillId="11" borderId="5" applyNumberFormat="0" applyAlignment="0" applyProtection="0"/>
    <xf numFmtId="0" fontId="66" fillId="11" borderId="1" applyNumberFormat="0" applyAlignment="0" applyProtection="0"/>
    <xf numFmtId="0" fontId="67" fillId="12" borderId="6"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41" fontId="50" fillId="0" borderId="0" applyFont="0" applyFill="0" applyBorder="0" applyAlignment="0" applyProtection="0"/>
    <xf numFmtId="0" fontId="50" fillId="0" borderId="0">
      <alignment vertical="center"/>
      <protection/>
    </xf>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0" borderId="0">
      <alignment/>
      <protection/>
    </xf>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0" fillId="0" borderId="0">
      <alignment vertical="center"/>
      <protection/>
    </xf>
    <xf numFmtId="0" fontId="56"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0" fillId="0" borderId="0">
      <alignment vertical="center"/>
      <protection/>
    </xf>
    <xf numFmtId="0" fontId="56" fillId="32" borderId="0" applyNumberFormat="0" applyBorder="0" applyAlignment="0" applyProtection="0"/>
    <xf numFmtId="0" fontId="50" fillId="0" borderId="0">
      <alignment/>
      <protection/>
    </xf>
    <xf numFmtId="0" fontId="0" fillId="0" borderId="0">
      <alignment vertical="center"/>
      <protection/>
    </xf>
    <xf numFmtId="0" fontId="0" fillId="0" borderId="0">
      <alignment vertical="center"/>
      <protection/>
    </xf>
    <xf numFmtId="0" fontId="50" fillId="0" borderId="0">
      <alignment/>
      <protection/>
    </xf>
    <xf numFmtId="0" fontId="50" fillId="0" borderId="0">
      <alignment/>
      <protection/>
    </xf>
    <xf numFmtId="0" fontId="52" fillId="0" borderId="0">
      <alignment/>
      <protection/>
    </xf>
    <xf numFmtId="0" fontId="50" fillId="0" borderId="0">
      <alignment/>
      <protection/>
    </xf>
    <xf numFmtId="0" fontId="50" fillId="0" borderId="0">
      <alignment vertical="center"/>
      <protection/>
    </xf>
    <xf numFmtId="0" fontId="5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cellStyleXfs>
  <cellXfs count="530">
    <xf numFmtId="0" fontId="0" fillId="0" borderId="0" xfId="0" applyFont="1" applyAlignment="1">
      <alignment vertical="center"/>
    </xf>
    <xf numFmtId="0" fontId="2" fillId="0" borderId="0" xfId="83" applyFont="1">
      <alignment vertical="center"/>
      <protection/>
    </xf>
    <xf numFmtId="0" fontId="3" fillId="0" borderId="0" xfId="83" applyFont="1">
      <alignment vertical="center"/>
      <protection/>
    </xf>
    <xf numFmtId="0" fontId="4" fillId="0" borderId="0" xfId="83">
      <alignment vertical="center"/>
      <protection/>
    </xf>
    <xf numFmtId="0" fontId="5" fillId="0" borderId="0" xfId="73" applyFont="1" applyFill="1" applyAlignment="1">
      <alignment horizontal="left" vertical="center"/>
      <protection/>
    </xf>
    <xf numFmtId="0" fontId="5" fillId="0" borderId="0" xfId="83" applyFont="1">
      <alignment vertical="center"/>
      <protection/>
    </xf>
    <xf numFmtId="0" fontId="6" fillId="0" borderId="0" xfId="83" applyFont="1" applyBorder="1" applyAlignment="1">
      <alignment horizontal="center" vertical="center" wrapText="1"/>
      <protection/>
    </xf>
    <xf numFmtId="0" fontId="7" fillId="0" borderId="0" xfId="83" applyFont="1" applyBorder="1" applyAlignment="1">
      <alignment horizontal="right" vertical="center" wrapText="1"/>
      <protection/>
    </xf>
    <xf numFmtId="0" fontId="8" fillId="0" borderId="9" xfId="83" applyFont="1" applyBorder="1" applyAlignment="1">
      <alignment horizontal="center" vertical="center" wrapText="1"/>
      <protection/>
    </xf>
    <xf numFmtId="0" fontId="7" fillId="0" borderId="9" xfId="83" applyFont="1" applyBorder="1" applyAlignment="1">
      <alignment horizontal="center" vertical="center" wrapText="1"/>
      <protection/>
    </xf>
    <xf numFmtId="0" fontId="7" fillId="0" borderId="9" xfId="83" applyFont="1" applyBorder="1" applyAlignment="1">
      <alignment horizontal="left" vertical="center" wrapText="1"/>
      <protection/>
    </xf>
    <xf numFmtId="0" fontId="7" fillId="0" borderId="9" xfId="83" applyFont="1" applyBorder="1" applyAlignment="1">
      <alignment vertical="center" wrapText="1"/>
      <protection/>
    </xf>
    <xf numFmtId="176" fontId="7" fillId="0" borderId="9" xfId="83" applyNumberFormat="1" applyFont="1" applyBorder="1" applyAlignment="1">
      <alignment vertical="center" wrapText="1"/>
      <protection/>
    </xf>
    <xf numFmtId="0" fontId="5" fillId="0" borderId="0" xfId="84" applyFont="1">
      <alignment vertical="center"/>
      <protection/>
    </xf>
    <xf numFmtId="0" fontId="7" fillId="0" borderId="0" xfId="84" applyFont="1" applyBorder="1" applyAlignment="1">
      <alignment horizontal="left" vertical="center" wrapText="1"/>
      <protection/>
    </xf>
    <xf numFmtId="0" fontId="6" fillId="0" borderId="0" xfId="84" applyFont="1" applyBorder="1" applyAlignment="1">
      <alignment horizontal="center" vertical="center" wrapText="1"/>
      <protection/>
    </xf>
    <xf numFmtId="0" fontId="7" fillId="0" borderId="0" xfId="84" applyFont="1" applyBorder="1" applyAlignment="1">
      <alignment horizontal="right" vertical="center" wrapText="1"/>
      <protection/>
    </xf>
    <xf numFmtId="0" fontId="8" fillId="0" borderId="9" xfId="84" applyFont="1" applyBorder="1" applyAlignment="1">
      <alignment horizontal="center" vertical="center" wrapText="1"/>
      <protection/>
    </xf>
    <xf numFmtId="0" fontId="7" fillId="0" borderId="9" xfId="84" applyFont="1" applyBorder="1" applyAlignment="1">
      <alignment vertical="center" wrapText="1"/>
      <protection/>
    </xf>
    <xf numFmtId="0" fontId="7" fillId="0" borderId="9" xfId="84" applyFont="1" applyBorder="1" applyAlignment="1">
      <alignment horizontal="center" vertical="center" wrapText="1"/>
      <protection/>
    </xf>
    <xf numFmtId="0" fontId="5" fillId="0" borderId="0" xfId="82" applyFont="1">
      <alignment vertical="center"/>
      <protection/>
    </xf>
    <xf numFmtId="0" fontId="7" fillId="0" borderId="0" xfId="82" applyFont="1" applyBorder="1" applyAlignment="1">
      <alignment horizontal="left" vertical="center" wrapText="1"/>
      <protection/>
    </xf>
    <xf numFmtId="0" fontId="6" fillId="0" borderId="0" xfId="82" applyFont="1" applyBorder="1" applyAlignment="1">
      <alignment horizontal="center" vertical="center" wrapText="1"/>
      <protection/>
    </xf>
    <xf numFmtId="0" fontId="7" fillId="0" borderId="0" xfId="82" applyFont="1" applyBorder="1" applyAlignment="1">
      <alignment horizontal="right" vertical="center" wrapText="1"/>
      <protection/>
    </xf>
    <xf numFmtId="0" fontId="8" fillId="0" borderId="9" xfId="82" applyFont="1" applyBorder="1" applyAlignment="1">
      <alignment horizontal="center" vertical="center" wrapText="1"/>
      <protection/>
    </xf>
    <xf numFmtId="0" fontId="7" fillId="0" borderId="9" xfId="82" applyFont="1" applyBorder="1" applyAlignment="1">
      <alignment horizontal="left" vertical="center" wrapText="1"/>
      <protection/>
    </xf>
    <xf numFmtId="0" fontId="7" fillId="0" borderId="9" xfId="82" applyFont="1" applyBorder="1" applyAlignment="1">
      <alignment horizontal="center" vertical="center" wrapText="1"/>
      <protection/>
    </xf>
    <xf numFmtId="0" fontId="7" fillId="0" borderId="9" xfId="82" applyFont="1" applyBorder="1" applyAlignment="1">
      <alignment horizontal="right" vertical="center" wrapText="1"/>
      <protection/>
    </xf>
    <xf numFmtId="0" fontId="7" fillId="0" borderId="0" xfId="82" applyFont="1" applyBorder="1" applyAlignment="1">
      <alignment vertical="center" wrapText="1"/>
      <protection/>
    </xf>
    <xf numFmtId="0" fontId="7" fillId="0" borderId="9" xfId="82" applyFont="1" applyBorder="1" applyAlignment="1">
      <alignment vertical="center" wrapText="1"/>
      <protection/>
    </xf>
    <xf numFmtId="0" fontId="7" fillId="0" borderId="9" xfId="82" applyNumberFormat="1" applyFont="1" applyBorder="1" applyAlignment="1">
      <alignment vertical="center" wrapText="1"/>
      <protection/>
    </xf>
    <xf numFmtId="0" fontId="5" fillId="0" borderId="9" xfId="82" applyNumberFormat="1" applyFont="1" applyBorder="1">
      <alignment vertical="center"/>
      <protection/>
    </xf>
    <xf numFmtId="0" fontId="8" fillId="0" borderId="9" xfId="82" applyFont="1" applyBorder="1" applyAlignment="1">
      <alignment vertical="center" wrapText="1"/>
      <protection/>
    </xf>
    <xf numFmtId="0" fontId="5" fillId="0" borderId="9" xfId="82" applyFont="1" applyBorder="1" applyAlignment="1">
      <alignment horizontal="left" vertical="center" indent="1"/>
      <protection/>
    </xf>
    <xf numFmtId="0" fontId="5" fillId="0" borderId="9" xfId="82" applyFont="1" applyBorder="1">
      <alignment vertical="center"/>
      <protection/>
    </xf>
    <xf numFmtId="0" fontId="0" fillId="0" borderId="0" xfId="0"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justify" wrapText="1"/>
    </xf>
    <xf numFmtId="0" fontId="5" fillId="0" borderId="0" xfId="81" applyFont="1" applyAlignment="1">
      <alignment vertical="center"/>
      <protection/>
    </xf>
    <xf numFmtId="0" fontId="5" fillId="0" borderId="0" xfId="81" applyFont="1">
      <alignment/>
      <protection/>
    </xf>
    <xf numFmtId="0" fontId="5" fillId="33" borderId="0" xfId="73" applyFont="1" applyFill="1" applyAlignment="1">
      <alignment horizontal="left" vertical="center"/>
      <protection/>
    </xf>
    <xf numFmtId="0" fontId="11" fillId="0" borderId="0" xfId="81" applyFont="1" applyAlignment="1">
      <alignment horizontal="center" vertical="center" wrapText="1"/>
      <protection/>
    </xf>
    <xf numFmtId="0" fontId="11" fillId="0" borderId="0" xfId="81" applyFont="1" applyAlignment="1">
      <alignment horizontal="center" vertical="center"/>
      <protection/>
    </xf>
    <xf numFmtId="0" fontId="5" fillId="0" borderId="0" xfId="81" applyFont="1" applyBorder="1" applyAlignment="1">
      <alignment vertical="center" wrapText="1"/>
      <protection/>
    </xf>
    <xf numFmtId="0" fontId="5" fillId="0" borderId="0" xfId="81" applyFont="1" applyBorder="1" applyAlignment="1">
      <alignment horizontal="right" vertical="center" wrapText="1"/>
      <protection/>
    </xf>
    <xf numFmtId="0" fontId="5" fillId="0" borderId="9" xfId="81" applyFont="1" applyBorder="1" applyAlignment="1">
      <alignment horizontal="center" vertical="center"/>
      <protection/>
    </xf>
    <xf numFmtId="0" fontId="5" fillId="0" borderId="9" xfId="81" applyFont="1" applyBorder="1" applyAlignment="1">
      <alignment vertical="center"/>
      <protection/>
    </xf>
    <xf numFmtId="177" fontId="5" fillId="0" borderId="9" xfId="81" applyNumberFormat="1" applyFont="1" applyBorder="1" applyAlignment="1">
      <alignment vertical="center"/>
      <protection/>
    </xf>
    <xf numFmtId="0" fontId="12" fillId="0" borderId="9" xfId="81" applyFont="1" applyBorder="1" applyAlignment="1">
      <alignment horizontal="center" vertical="center"/>
      <protection/>
    </xf>
    <xf numFmtId="0" fontId="5" fillId="0" borderId="0" xfId="53" applyFont="1" applyFill="1" applyAlignment="1">
      <alignment/>
      <protection/>
    </xf>
    <xf numFmtId="0" fontId="5" fillId="0" borderId="0" xfId="81" applyFont="1" applyFill="1" applyAlignment="1">
      <alignment vertical="center"/>
      <protection/>
    </xf>
    <xf numFmtId="0" fontId="12" fillId="0" borderId="9" xfId="81" applyFont="1" applyFill="1" applyBorder="1" applyAlignment="1">
      <alignment horizontal="center" vertical="center"/>
      <protection/>
    </xf>
    <xf numFmtId="177" fontId="5" fillId="0" borderId="9" xfId="81" applyNumberFormat="1" applyFont="1" applyFill="1" applyBorder="1" applyAlignment="1">
      <alignment vertical="center"/>
      <protection/>
    </xf>
    <xf numFmtId="0" fontId="5" fillId="0" borderId="9" xfId="81" applyFont="1" applyBorder="1" applyAlignment="1">
      <alignment horizontal="left" vertical="center"/>
      <protection/>
    </xf>
    <xf numFmtId="0" fontId="13" fillId="0" borderId="0" xfId="0" applyFont="1" applyFill="1" applyBorder="1" applyAlignment="1">
      <alignment horizontal="left" vertical="justify" wrapText="1"/>
    </xf>
    <xf numFmtId="0" fontId="14" fillId="0" borderId="0" xfId="0" applyFont="1" applyFill="1" applyBorder="1" applyAlignment="1">
      <alignment horizontal="left" vertical="justify" wrapText="1"/>
    </xf>
    <xf numFmtId="0" fontId="7" fillId="0" borderId="0" xfId="53" applyFont="1" applyFill="1" applyAlignment="1">
      <alignment/>
      <protection/>
    </xf>
    <xf numFmtId="178" fontId="5" fillId="0" borderId="0" xfId="53" applyNumberFormat="1" applyFont="1" applyFill="1" applyAlignment="1">
      <alignment horizontal="center" vertical="center"/>
      <protection/>
    </xf>
    <xf numFmtId="179" fontId="5" fillId="0" borderId="0" xfId="53" applyNumberFormat="1" applyFont="1" applyFill="1" applyAlignment="1">
      <alignment/>
      <protection/>
    </xf>
    <xf numFmtId="178" fontId="5" fillId="0" borderId="0" xfId="53" applyNumberFormat="1" applyFont="1" applyFill="1" applyAlignment="1">
      <alignment/>
      <protection/>
    </xf>
    <xf numFmtId="179" fontId="5" fillId="33" borderId="0" xfId="53" applyNumberFormat="1" applyFont="1" applyFill="1" applyAlignment="1">
      <alignment/>
      <protection/>
    </xf>
    <xf numFmtId="178" fontId="5" fillId="33" borderId="0" xfId="53" applyNumberFormat="1" applyFont="1" applyFill="1" applyAlignment="1">
      <alignment/>
      <protection/>
    </xf>
    <xf numFmtId="0" fontId="11" fillId="33" borderId="0" xfId="73" applyFont="1" applyFill="1" applyAlignment="1">
      <alignment horizontal="center" vertical="center"/>
      <protection/>
    </xf>
    <xf numFmtId="0" fontId="5" fillId="33" borderId="0" xfId="53" applyFont="1" applyFill="1" applyBorder="1">
      <alignment vertical="center"/>
      <protection/>
    </xf>
    <xf numFmtId="178" fontId="7" fillId="33" borderId="0" xfId="53" applyNumberFormat="1" applyFont="1" applyFill="1" applyAlignment="1">
      <alignment horizontal="center" vertical="center"/>
      <protection/>
    </xf>
    <xf numFmtId="179" fontId="7" fillId="33" borderId="0" xfId="53" applyNumberFormat="1" applyFont="1" applyFill="1" applyAlignment="1">
      <alignment/>
      <protection/>
    </xf>
    <xf numFmtId="0" fontId="5" fillId="33" borderId="0" xfId="53" applyFont="1" applyFill="1" applyBorder="1" applyAlignment="1">
      <alignment horizontal="right" vertical="center"/>
      <protection/>
    </xf>
    <xf numFmtId="0" fontId="8" fillId="33" borderId="9" xfId="62" applyFont="1" applyFill="1" applyBorder="1" applyAlignment="1">
      <alignment horizontal="center" vertical="center"/>
      <protection/>
    </xf>
    <xf numFmtId="178" fontId="8" fillId="33" borderId="9" xfId="62" applyNumberFormat="1" applyFont="1" applyFill="1" applyBorder="1" applyAlignment="1">
      <alignment horizontal="center" vertical="center"/>
      <protection/>
    </xf>
    <xf numFmtId="0" fontId="7" fillId="33" borderId="9" xfId="62" applyFont="1" applyFill="1" applyBorder="1" applyAlignment="1">
      <alignment horizontal="center" vertical="center"/>
      <protection/>
    </xf>
    <xf numFmtId="177" fontId="7" fillId="33" borderId="9" xfId="0" applyNumberFormat="1" applyFont="1" applyFill="1" applyBorder="1" applyAlignment="1" applyProtection="1">
      <alignment vertical="center"/>
      <protection/>
    </xf>
    <xf numFmtId="0" fontId="7" fillId="33" borderId="9" xfId="53" applyFont="1" applyFill="1" applyBorder="1" applyAlignment="1">
      <alignment vertical="center"/>
      <protection/>
    </xf>
    <xf numFmtId="179" fontId="7" fillId="33" borderId="9" xfId="53" applyNumberFormat="1" applyFont="1" applyFill="1" applyBorder="1" applyAlignment="1">
      <alignment vertical="center"/>
      <protection/>
    </xf>
    <xf numFmtId="3" fontId="7" fillId="33" borderId="9" xfId="0" applyNumberFormat="1" applyFont="1" applyFill="1" applyBorder="1" applyAlignment="1" applyProtection="1">
      <alignment vertical="center"/>
      <protection/>
    </xf>
    <xf numFmtId="3" fontId="7" fillId="0" borderId="9" xfId="0" applyNumberFormat="1" applyFont="1" applyFill="1" applyBorder="1" applyAlignment="1" applyProtection="1">
      <alignment horizontal="left" wrapText="1"/>
      <protection/>
    </xf>
    <xf numFmtId="0" fontId="7" fillId="33" borderId="9" xfId="0" applyFont="1" applyFill="1" applyBorder="1" applyAlignment="1">
      <alignment horizontal="left" vertical="center"/>
    </xf>
    <xf numFmtId="178" fontId="7" fillId="33" borderId="9" xfId="0" applyNumberFormat="1" applyFont="1" applyFill="1" applyBorder="1" applyAlignment="1">
      <alignment horizontal="right" vertical="center"/>
    </xf>
    <xf numFmtId="178" fontId="7" fillId="0" borderId="0" xfId="53" applyNumberFormat="1" applyFont="1" applyFill="1" applyAlignment="1">
      <alignment/>
      <protection/>
    </xf>
    <xf numFmtId="0" fontId="7" fillId="0" borderId="0" xfId="0" applyFont="1" applyFill="1" applyBorder="1" applyAlignment="1">
      <alignment vertical="center"/>
    </xf>
    <xf numFmtId="178" fontId="7" fillId="0" borderId="0" xfId="0" applyNumberFormat="1" applyFont="1" applyFill="1" applyBorder="1" applyAlignment="1">
      <alignment/>
    </xf>
    <xf numFmtId="179" fontId="7" fillId="0" borderId="0" xfId="0" applyNumberFormat="1" applyFont="1" applyFill="1" applyBorder="1" applyAlignment="1">
      <alignment vertical="center"/>
    </xf>
    <xf numFmtId="178" fontId="7" fillId="0" borderId="0" xfId="0" applyNumberFormat="1" applyFont="1" applyFill="1" applyBorder="1" applyAlignment="1">
      <alignment horizontal="right"/>
    </xf>
    <xf numFmtId="0" fontId="7" fillId="0" borderId="0" xfId="0" applyFont="1" applyFill="1" applyBorder="1" applyAlignment="1">
      <alignment/>
    </xf>
    <xf numFmtId="0" fontId="11" fillId="0" borderId="0" xfId="73" applyFont="1" applyFill="1" applyAlignment="1">
      <alignment horizontal="center" vertical="center"/>
      <protection/>
    </xf>
    <xf numFmtId="0" fontId="5" fillId="0" borderId="10" xfId="73" applyFont="1" applyFill="1" applyBorder="1" applyAlignment="1">
      <alignment horizontal="center" vertical="center"/>
      <protection/>
    </xf>
    <xf numFmtId="177" fontId="7" fillId="0" borderId="0" xfId="0" applyNumberFormat="1" applyFont="1" applyFill="1" applyBorder="1" applyAlignment="1" applyProtection="1">
      <alignment horizontal="right" vertical="center"/>
      <protection locked="0"/>
    </xf>
    <xf numFmtId="0" fontId="8" fillId="0" borderId="9" xfId="0" applyFont="1" applyFill="1" applyBorder="1" applyAlignment="1">
      <alignment horizontal="center" vertical="center"/>
    </xf>
    <xf numFmtId="178" fontId="8" fillId="0" borderId="9" xfId="0" applyNumberFormat="1" applyFont="1" applyFill="1" applyBorder="1" applyAlignment="1">
      <alignment horizontal="center" vertical="center"/>
    </xf>
    <xf numFmtId="3" fontId="7" fillId="0" borderId="9" xfId="0" applyNumberFormat="1" applyFont="1" applyFill="1" applyBorder="1" applyAlignment="1" applyProtection="1">
      <alignment vertical="center"/>
      <protection/>
    </xf>
    <xf numFmtId="177" fontId="7" fillId="33" borderId="9" xfId="0" applyNumberFormat="1" applyFont="1" applyFill="1" applyBorder="1" applyAlignment="1">
      <alignment horizontal="right" vertical="center"/>
    </xf>
    <xf numFmtId="177" fontId="7" fillId="0" borderId="9" xfId="0" applyNumberFormat="1" applyFont="1" applyFill="1" applyBorder="1" applyAlignment="1" applyProtection="1">
      <alignment vertical="center"/>
      <protection/>
    </xf>
    <xf numFmtId="3" fontId="7" fillId="0" borderId="9" xfId="0" applyNumberFormat="1" applyFont="1" applyFill="1" applyBorder="1" applyAlignment="1" applyProtection="1">
      <alignment horizontal="left" vertical="center" indent="1"/>
      <protection/>
    </xf>
    <xf numFmtId="0" fontId="0" fillId="0" borderId="0" xfId="0" applyFill="1" applyBorder="1" applyAlignment="1">
      <alignment vertical="center" shrinkToFit="1"/>
    </xf>
    <xf numFmtId="0" fontId="5" fillId="0" borderId="10" xfId="73" applyFont="1" applyFill="1" applyBorder="1" applyAlignment="1">
      <alignment/>
      <protection/>
    </xf>
    <xf numFmtId="0" fontId="5" fillId="0" borderId="0" xfId="73" applyFont="1" applyFill="1" applyAlignment="1">
      <alignment/>
      <protection/>
    </xf>
    <xf numFmtId="0" fontId="8" fillId="0" borderId="9" xfId="72" applyFont="1" applyFill="1" applyBorder="1" applyAlignment="1">
      <alignment horizontal="center" vertical="center" shrinkToFit="1"/>
      <protection/>
    </xf>
    <xf numFmtId="1" fontId="8" fillId="33" borderId="9" xfId="72" applyNumberFormat="1" applyFont="1" applyFill="1" applyBorder="1" applyAlignment="1">
      <alignment horizontal="center" vertical="center"/>
      <protection/>
    </xf>
    <xf numFmtId="0" fontId="72" fillId="0" borderId="9" xfId="0" applyFont="1" applyFill="1" applyBorder="1" applyAlignment="1">
      <alignment vertical="center"/>
    </xf>
    <xf numFmtId="0" fontId="72" fillId="0" borderId="9" xfId="0" applyFont="1" applyFill="1" applyBorder="1" applyAlignment="1">
      <alignment vertical="center"/>
    </xf>
    <xf numFmtId="0" fontId="73" fillId="0" borderId="9" xfId="0" applyFont="1" applyFill="1" applyBorder="1" applyAlignment="1">
      <alignment vertical="center"/>
    </xf>
    <xf numFmtId="0" fontId="5" fillId="0" borderId="9" xfId="35" applyFont="1" applyFill="1" applyBorder="1" applyAlignment="1" applyProtection="1">
      <alignment horizontal="right" vertical="center" shrinkToFit="1"/>
      <protection locked="0"/>
    </xf>
    <xf numFmtId="0" fontId="5" fillId="0" borderId="9" xfId="0" applyFont="1" applyFill="1" applyBorder="1" applyAlignment="1">
      <alignment vertical="center"/>
    </xf>
    <xf numFmtId="0" fontId="5" fillId="0" borderId="9" xfId="0" applyFont="1" applyFill="1" applyBorder="1" applyAlignment="1">
      <alignment vertical="center" shrinkToFit="1"/>
    </xf>
    <xf numFmtId="0" fontId="5" fillId="0" borderId="9" xfId="0" applyFont="1" applyFill="1" applyBorder="1" applyAlignment="1">
      <alignment horizontal="left" vertical="center" indent="1" shrinkToFit="1"/>
    </xf>
    <xf numFmtId="177" fontId="5" fillId="0" borderId="9" xfId="0" applyNumberFormat="1" applyFont="1" applyFill="1" applyBorder="1" applyAlignment="1">
      <alignment vertical="center"/>
    </xf>
    <xf numFmtId="177" fontId="5" fillId="0" borderId="9" xfId="35" applyNumberFormat="1" applyFont="1" applyFill="1" applyBorder="1" applyAlignment="1" applyProtection="1">
      <alignment horizontal="right" vertical="center" shrinkToFit="1"/>
      <protection locked="0"/>
    </xf>
    <xf numFmtId="177" fontId="0" fillId="0" borderId="9" xfId="0" applyNumberFormat="1" applyFill="1" applyBorder="1" applyAlignment="1">
      <alignment vertical="center"/>
    </xf>
    <xf numFmtId="0" fontId="0" fillId="0" borderId="9" xfId="0" applyFill="1" applyBorder="1" applyAlignment="1">
      <alignment vertical="center"/>
    </xf>
    <xf numFmtId="0" fontId="74" fillId="0" borderId="9" xfId="0" applyFont="1" applyFill="1" applyBorder="1" applyAlignment="1">
      <alignment vertical="center"/>
    </xf>
    <xf numFmtId="0" fontId="0" fillId="0" borderId="9" xfId="0" applyFill="1" applyBorder="1" applyAlignment="1">
      <alignment vertical="center" shrinkToFit="1"/>
    </xf>
    <xf numFmtId="0" fontId="7" fillId="33" borderId="9" xfId="0" applyFont="1" applyFill="1" applyBorder="1" applyAlignment="1">
      <alignment horizontal="center" vertical="center"/>
    </xf>
    <xf numFmtId="179" fontId="7" fillId="33" borderId="9" xfId="0" applyNumberFormat="1" applyFont="1" applyFill="1" applyBorder="1" applyAlignment="1">
      <alignment vertical="center"/>
    </xf>
    <xf numFmtId="3" fontId="7" fillId="33" borderId="9" xfId="0" applyNumberFormat="1" applyFont="1" applyFill="1" applyBorder="1" applyAlignment="1" applyProtection="1">
      <alignment horizontal="left" vertical="center" indent="1"/>
      <protection/>
    </xf>
    <xf numFmtId="0" fontId="5" fillId="33" borderId="9" xfId="68" applyFont="1" applyFill="1" applyBorder="1" applyAlignment="1">
      <alignment horizontal="left" vertical="center" indent="1"/>
      <protection/>
    </xf>
    <xf numFmtId="0" fontId="0" fillId="0" borderId="0" xfId="66" applyFill="1" applyAlignment="1">
      <alignment horizontal="left" vertical="center" indent="1"/>
      <protection/>
    </xf>
    <xf numFmtId="0" fontId="0" fillId="0" borderId="0" xfId="66" applyFill="1">
      <alignment vertical="center"/>
      <protection/>
    </xf>
    <xf numFmtId="0" fontId="17" fillId="0" borderId="0" xfId="73" applyFont="1" applyFill="1" applyBorder="1" applyAlignment="1">
      <alignment horizontal="center" vertical="center"/>
      <protection/>
    </xf>
    <xf numFmtId="0" fontId="7" fillId="0" borderId="0" xfId="73" applyFont="1" applyFill="1" applyBorder="1" applyAlignment="1">
      <alignment horizontal="right" vertical="center"/>
      <protection/>
    </xf>
    <xf numFmtId="177" fontId="5" fillId="0" borderId="0" xfId="0" applyNumberFormat="1" applyFont="1" applyFill="1" applyBorder="1" applyAlignment="1" applyProtection="1">
      <alignment horizontal="right" vertical="center"/>
      <protection locked="0"/>
    </xf>
    <xf numFmtId="14" fontId="8" fillId="0" borderId="9" xfId="77" applyNumberFormat="1" applyFont="1" applyFill="1" applyBorder="1" applyAlignment="1" applyProtection="1">
      <alignment horizontal="center" vertical="center"/>
      <protection locked="0"/>
    </xf>
    <xf numFmtId="178" fontId="12" fillId="0" borderId="9" xfId="77" applyNumberFormat="1" applyFont="1" applyFill="1" applyBorder="1" applyAlignment="1" applyProtection="1">
      <alignment horizontal="center" vertical="center" wrapText="1"/>
      <protection locked="0"/>
    </xf>
    <xf numFmtId="0" fontId="7" fillId="0" borderId="9" xfId="72" applyFont="1" applyFill="1" applyBorder="1" applyAlignment="1">
      <alignment vertical="center"/>
      <protection/>
    </xf>
    <xf numFmtId="178" fontId="7" fillId="0" borderId="9" xfId="73" applyNumberFormat="1" applyFont="1" applyFill="1" applyBorder="1" applyAlignment="1">
      <alignment horizontal="right" vertical="center"/>
      <protection/>
    </xf>
    <xf numFmtId="178" fontId="7" fillId="0" borderId="9" xfId="0" applyNumberFormat="1" applyFont="1" applyFill="1" applyBorder="1" applyAlignment="1">
      <alignment vertical="center"/>
    </xf>
    <xf numFmtId="0" fontId="18" fillId="0" borderId="0" xfId="0" applyFont="1" applyFill="1" applyBorder="1" applyAlignment="1">
      <alignment vertical="center"/>
    </xf>
    <xf numFmtId="1" fontId="7" fillId="0" borderId="0" xfId="0" applyNumberFormat="1" applyFont="1" applyFill="1" applyBorder="1" applyAlignment="1">
      <alignment vertical="center"/>
    </xf>
    <xf numFmtId="1" fontId="5" fillId="0" borderId="0" xfId="73" applyNumberFormat="1" applyFont="1" applyFill="1" applyAlignment="1">
      <alignment horizontal="left" vertical="center"/>
      <protection/>
    </xf>
    <xf numFmtId="1" fontId="5" fillId="0" borderId="0" xfId="0" applyNumberFormat="1" applyFont="1" applyFill="1" applyBorder="1" applyAlignment="1" applyProtection="1">
      <alignment horizontal="right" vertical="center"/>
      <protection locked="0"/>
    </xf>
    <xf numFmtId="1" fontId="12" fillId="0" borderId="9" xfId="77" applyNumberFormat="1" applyFont="1" applyFill="1" applyBorder="1" applyAlignment="1" applyProtection="1">
      <alignment horizontal="center" vertical="center" wrapText="1"/>
      <protection locked="0"/>
    </xf>
    <xf numFmtId="0" fontId="7" fillId="0" borderId="9" xfId="72" applyFont="1" applyFill="1" applyBorder="1" applyAlignment="1">
      <alignment horizontal="left" vertical="center"/>
      <protection/>
    </xf>
    <xf numFmtId="0" fontId="7" fillId="0" borderId="9" xfId="0" applyNumberFormat="1" applyFont="1" applyFill="1" applyBorder="1" applyAlignment="1">
      <alignment horizontal="right" vertical="center"/>
    </xf>
    <xf numFmtId="0" fontId="7" fillId="0" borderId="9" xfId="0" applyFont="1" applyFill="1" applyBorder="1" applyAlignment="1">
      <alignment horizontal="left" vertical="center" indent="2"/>
    </xf>
    <xf numFmtId="180" fontId="7" fillId="0" borderId="9" xfId="0" applyNumberFormat="1" applyFont="1" applyFill="1" applyBorder="1" applyAlignment="1">
      <alignment horizontal="left" vertical="center" indent="2"/>
    </xf>
    <xf numFmtId="178" fontId="7" fillId="0" borderId="0" xfId="72" applyNumberFormat="1" applyFont="1" applyFill="1" applyAlignment="1">
      <alignment horizontal="right"/>
      <protection/>
    </xf>
    <xf numFmtId="0" fontId="7" fillId="0" borderId="0" xfId="72" applyFont="1" applyFill="1">
      <alignment/>
      <protection/>
    </xf>
    <xf numFmtId="0" fontId="5" fillId="0" borderId="0" xfId="73" applyFont="1" applyFill="1" applyBorder="1" applyAlignment="1">
      <alignment horizontal="right" vertical="center"/>
      <protection/>
    </xf>
    <xf numFmtId="0" fontId="8" fillId="0" borderId="9" xfId="72" applyFont="1" applyFill="1" applyBorder="1" applyAlignment="1">
      <alignment horizontal="center" vertical="center"/>
      <protection/>
    </xf>
    <xf numFmtId="0" fontId="5" fillId="0" borderId="9" xfId="73" applyFont="1" applyFill="1" applyBorder="1">
      <alignment vertical="center"/>
      <protection/>
    </xf>
    <xf numFmtId="177" fontId="5" fillId="0" borderId="9" xfId="70" applyNumberFormat="1" applyFont="1" applyFill="1" applyBorder="1">
      <alignment vertical="center"/>
      <protection/>
    </xf>
    <xf numFmtId="0" fontId="7" fillId="0" borderId="9" xfId="72" applyNumberFormat="1" applyFont="1" applyFill="1" applyBorder="1" applyAlignment="1">
      <alignment horizontal="right" vertical="center"/>
      <protection/>
    </xf>
    <xf numFmtId="178" fontId="7" fillId="0" borderId="0" xfId="72" applyNumberFormat="1" applyFont="1" applyFill="1">
      <alignment/>
      <protection/>
    </xf>
    <xf numFmtId="177" fontId="7" fillId="0" borderId="9" xfId="72" applyNumberFormat="1" applyFont="1" applyFill="1" applyBorder="1" applyAlignment="1">
      <alignment horizontal="right" vertical="center"/>
      <protection/>
    </xf>
    <xf numFmtId="181" fontId="5" fillId="0" borderId="9" xfId="73" applyNumberFormat="1" applyFont="1" applyFill="1" applyBorder="1" applyAlignment="1">
      <alignment horizontal="left" vertical="center"/>
      <protection/>
    </xf>
    <xf numFmtId="0" fontId="5" fillId="0" borderId="9" xfId="73" applyFont="1" applyFill="1" applyBorder="1" applyAlignment="1">
      <alignment horizontal="left" vertical="center" indent="1"/>
      <protection/>
    </xf>
    <xf numFmtId="178" fontId="7" fillId="0" borderId="9" xfId="72" applyNumberFormat="1" applyFont="1" applyFill="1" applyBorder="1" applyAlignment="1">
      <alignment horizontal="right" vertical="center"/>
      <protection/>
    </xf>
    <xf numFmtId="0" fontId="5" fillId="0" borderId="9" xfId="73" applyFont="1" applyFill="1" applyBorder="1" applyAlignment="1">
      <alignment vertical="center"/>
      <protection/>
    </xf>
    <xf numFmtId="0" fontId="5" fillId="33" borderId="9" xfId="73" applyFont="1" applyFill="1" applyBorder="1" applyAlignment="1">
      <alignment horizontal="left" vertical="center" indent="1"/>
      <protection/>
    </xf>
    <xf numFmtId="0" fontId="5" fillId="33" borderId="9" xfId="73" applyFont="1" applyFill="1" applyBorder="1">
      <alignment vertical="center"/>
      <protection/>
    </xf>
    <xf numFmtId="0" fontId="7" fillId="0" borderId="9" xfId="72" applyFont="1" applyFill="1" applyBorder="1">
      <alignment/>
      <protection/>
    </xf>
    <xf numFmtId="181" fontId="5" fillId="0" borderId="9" xfId="73" applyNumberFormat="1" applyFont="1" applyFill="1" applyBorder="1" applyAlignment="1">
      <alignment vertical="center"/>
      <protection/>
    </xf>
    <xf numFmtId="0" fontId="5" fillId="0" borderId="9" xfId="35" applyFont="1" applyFill="1" applyBorder="1" applyAlignment="1" applyProtection="1">
      <alignment horizontal="left" vertical="center" shrinkToFit="1"/>
      <protection locked="0"/>
    </xf>
    <xf numFmtId="177" fontId="5" fillId="0" borderId="9" xfId="0" applyNumberFormat="1" applyFont="1" applyFill="1" applyBorder="1" applyAlignment="1">
      <alignment horizontal="right" vertical="center"/>
    </xf>
    <xf numFmtId="0" fontId="7" fillId="0" borderId="0" xfId="77" applyFont="1" applyFill="1" applyAlignment="1" applyProtection="1">
      <alignment vertical="center" wrapText="1"/>
      <protection locked="0"/>
    </xf>
    <xf numFmtId="0" fontId="7" fillId="0" borderId="0" xfId="77" applyFont="1" applyFill="1" applyAlignment="1" applyProtection="1">
      <alignment vertical="center"/>
      <protection locked="0"/>
    </xf>
    <xf numFmtId="178" fontId="7" fillId="0" borderId="0" xfId="77" applyNumberFormat="1" applyFont="1" applyFill="1" applyAlignment="1" applyProtection="1">
      <alignment vertical="center"/>
      <protection locked="0"/>
    </xf>
    <xf numFmtId="177" fontId="7" fillId="0" borderId="0" xfId="77" applyNumberFormat="1" applyFont="1" applyFill="1" applyAlignment="1" applyProtection="1">
      <alignment vertical="center"/>
      <protection locked="0"/>
    </xf>
    <xf numFmtId="177" fontId="5" fillId="0" borderId="0" xfId="73" applyNumberFormat="1" applyFont="1" applyFill="1" applyAlignment="1">
      <alignment horizontal="left" vertical="center"/>
      <protection/>
    </xf>
    <xf numFmtId="177" fontId="11" fillId="0" borderId="0" xfId="73" applyNumberFormat="1" applyFont="1" applyFill="1" applyAlignment="1">
      <alignment horizontal="center" vertical="center"/>
      <protection/>
    </xf>
    <xf numFmtId="0" fontId="17" fillId="0" borderId="0" xfId="68" applyFont="1" applyFill="1" applyBorder="1" applyAlignment="1">
      <alignment horizontal="center" vertical="center"/>
      <protection/>
    </xf>
    <xf numFmtId="177" fontId="17" fillId="0" borderId="0" xfId="68" applyNumberFormat="1" applyFont="1" applyFill="1" applyBorder="1" applyAlignment="1">
      <alignment horizontal="center" vertical="center"/>
      <protection/>
    </xf>
    <xf numFmtId="0" fontId="5" fillId="33" borderId="10" xfId="68" applyFont="1" applyFill="1" applyBorder="1" applyAlignment="1">
      <alignment horizontal="center" vertical="center"/>
      <protection/>
    </xf>
    <xf numFmtId="177" fontId="5" fillId="33" borderId="10" xfId="68" applyNumberFormat="1" applyFont="1" applyFill="1" applyBorder="1" applyAlignment="1">
      <alignment horizontal="center" vertical="center"/>
      <protection/>
    </xf>
    <xf numFmtId="0" fontId="5" fillId="33" borderId="0" xfId="68" applyFont="1" applyFill="1" applyBorder="1" applyAlignment="1">
      <alignment horizontal="right" vertical="center"/>
      <protection/>
    </xf>
    <xf numFmtId="0" fontId="8" fillId="33" borderId="9" xfId="68" applyFont="1" applyFill="1" applyBorder="1" applyAlignment="1">
      <alignment horizontal="center" vertical="center" wrapText="1"/>
      <protection/>
    </xf>
    <xf numFmtId="178" fontId="8" fillId="33" borderId="9" xfId="68" applyNumberFormat="1" applyFont="1" applyFill="1" applyBorder="1" applyAlignment="1">
      <alignment horizontal="center" vertical="center" wrapText="1"/>
      <protection/>
    </xf>
    <xf numFmtId="177" fontId="8" fillId="33" borderId="9" xfId="68" applyNumberFormat="1" applyFont="1" applyFill="1" applyBorder="1" applyAlignment="1">
      <alignment horizontal="center" vertical="center" wrapText="1"/>
      <protection/>
    </xf>
    <xf numFmtId="0" fontId="7" fillId="33" borderId="9" xfId="68" applyFont="1" applyFill="1" applyBorder="1" applyAlignment="1">
      <alignment horizontal="center" vertical="center" wrapText="1"/>
      <protection/>
    </xf>
    <xf numFmtId="0" fontId="7" fillId="0" borderId="9" xfId="80" applyNumberFormat="1" applyFont="1" applyFill="1" applyBorder="1" applyAlignment="1">
      <alignment horizontal="right" vertical="center"/>
      <protection/>
    </xf>
    <xf numFmtId="177" fontId="7" fillId="33" borderId="9" xfId="80" applyNumberFormat="1" applyFont="1" applyFill="1" applyBorder="1" applyAlignment="1">
      <alignment horizontal="right" vertical="center"/>
      <protection/>
    </xf>
    <xf numFmtId="0" fontId="7" fillId="33" borderId="9" xfId="80" applyNumberFormat="1" applyFont="1" applyFill="1" applyBorder="1" applyAlignment="1">
      <alignment horizontal="right" vertical="center"/>
      <protection/>
    </xf>
    <xf numFmtId="0" fontId="5" fillId="0" borderId="9" xfId="70" applyFont="1" applyFill="1" applyBorder="1" applyAlignment="1">
      <alignment horizontal="left" vertical="center" indent="1"/>
      <protection/>
    </xf>
    <xf numFmtId="177" fontId="19" fillId="0" borderId="9" xfId="0" applyNumberFormat="1" applyFont="1" applyFill="1" applyBorder="1" applyAlignment="1">
      <alignment horizontal="right" vertical="center"/>
    </xf>
    <xf numFmtId="177" fontId="5"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right" vertical="center"/>
      <protection/>
    </xf>
    <xf numFmtId="177" fontId="5" fillId="33" borderId="9" xfId="68" applyNumberFormat="1" applyFont="1" applyFill="1" applyBorder="1" applyAlignment="1">
      <alignment horizontal="right" vertical="center"/>
      <protection/>
    </xf>
    <xf numFmtId="177" fontId="5" fillId="33" borderId="9" xfId="0" applyNumberFormat="1" applyFont="1" applyFill="1" applyBorder="1" applyAlignment="1" applyProtection="1">
      <alignment horizontal="right" vertical="center"/>
      <protection/>
    </xf>
    <xf numFmtId="177" fontId="5" fillId="0" borderId="9" xfId="70" applyNumberFormat="1" applyFont="1" applyFill="1" applyBorder="1" applyAlignment="1">
      <alignment horizontal="right" vertical="center"/>
      <protection/>
    </xf>
    <xf numFmtId="177" fontId="5" fillId="0" borderId="9" xfId="68" applyNumberFormat="1" applyFont="1" applyFill="1" applyBorder="1" applyAlignment="1">
      <alignment horizontal="right" vertical="center"/>
      <protection/>
    </xf>
    <xf numFmtId="177" fontId="7" fillId="0" borderId="9" xfId="77" applyNumberFormat="1" applyFont="1" applyFill="1" applyBorder="1" applyAlignment="1" applyProtection="1">
      <alignment vertical="center"/>
      <protection locked="0"/>
    </xf>
    <xf numFmtId="1" fontId="8" fillId="0" borderId="9" xfId="72" applyNumberFormat="1" applyFont="1" applyFill="1" applyBorder="1" applyAlignment="1">
      <alignment horizontal="center" vertical="center"/>
      <protection/>
    </xf>
    <xf numFmtId="0" fontId="72" fillId="0" borderId="9" xfId="0" applyFont="1" applyBorder="1" applyAlignment="1">
      <alignment vertical="center"/>
    </xf>
    <xf numFmtId="0" fontId="72" fillId="0" borderId="9" xfId="0" applyFont="1" applyBorder="1" applyAlignment="1">
      <alignment vertical="center"/>
    </xf>
    <xf numFmtId="0" fontId="72" fillId="0" borderId="9" xfId="0" applyFont="1" applyFill="1" applyBorder="1" applyAlignment="1">
      <alignment vertical="center"/>
    </xf>
    <xf numFmtId="0" fontId="13" fillId="0" borderId="0" xfId="0" applyNumberFormat="1" applyFont="1" applyFill="1" applyBorder="1" applyAlignment="1">
      <alignment horizontal="left" vertical="justify" wrapText="1"/>
    </xf>
    <xf numFmtId="0" fontId="14" fillId="0" borderId="0" xfId="0" applyNumberFormat="1" applyFont="1" applyFill="1" applyBorder="1" applyAlignment="1">
      <alignment horizontal="left" vertical="justify" wrapText="1"/>
    </xf>
    <xf numFmtId="0" fontId="5" fillId="0" borderId="0" xfId="70" applyFont="1" applyFill="1">
      <alignment vertical="center"/>
      <protection/>
    </xf>
    <xf numFmtId="0" fontId="5" fillId="0" borderId="0" xfId="70" applyNumberFormat="1" applyFont="1" applyFill="1">
      <alignment vertical="center"/>
      <protection/>
    </xf>
    <xf numFmtId="182" fontId="5" fillId="0" borderId="0" xfId="70" applyNumberFormat="1" applyFont="1" applyFill="1">
      <alignment vertical="center"/>
      <protection/>
    </xf>
    <xf numFmtId="177" fontId="5" fillId="0" borderId="0" xfId="70" applyNumberFormat="1" applyFont="1" applyFill="1">
      <alignment vertical="center"/>
      <protection/>
    </xf>
    <xf numFmtId="180" fontId="5" fillId="0" borderId="0" xfId="70" applyNumberFormat="1" applyFont="1" applyFill="1">
      <alignment vertical="center"/>
      <protection/>
    </xf>
    <xf numFmtId="182" fontId="5" fillId="0" borderId="0" xfId="73" applyNumberFormat="1" applyFont="1" applyFill="1" applyAlignment="1">
      <alignment horizontal="left" vertical="center"/>
      <protection/>
    </xf>
    <xf numFmtId="180" fontId="5" fillId="0" borderId="0" xfId="73" applyNumberFormat="1" applyFont="1" applyFill="1" applyAlignment="1">
      <alignment horizontal="left" vertical="center"/>
      <protection/>
    </xf>
    <xf numFmtId="182" fontId="11" fillId="0" borderId="0" xfId="73" applyNumberFormat="1" applyFont="1" applyFill="1" applyAlignment="1">
      <alignment horizontal="center" vertical="center"/>
      <protection/>
    </xf>
    <xf numFmtId="180" fontId="11" fillId="0" borderId="0" xfId="73" applyNumberFormat="1" applyFont="1" applyFill="1" applyAlignment="1">
      <alignment horizontal="center" vertical="center"/>
      <protection/>
    </xf>
    <xf numFmtId="0" fontId="5" fillId="0" borderId="0" xfId="70" applyFont="1" applyFill="1" applyAlignment="1">
      <alignment horizontal="center" vertical="center"/>
      <protection/>
    </xf>
    <xf numFmtId="0" fontId="5" fillId="0" borderId="0" xfId="70" applyNumberFormat="1" applyFont="1" applyFill="1" applyAlignment="1">
      <alignment horizontal="center" vertical="center"/>
      <protection/>
    </xf>
    <xf numFmtId="182" fontId="5" fillId="0" borderId="0" xfId="70" applyNumberFormat="1" applyFont="1" applyFill="1" applyAlignment="1">
      <alignment horizontal="center" vertical="center"/>
      <protection/>
    </xf>
    <xf numFmtId="177" fontId="5" fillId="0" borderId="10" xfId="73" applyNumberFormat="1" applyFont="1" applyBorder="1" applyAlignment="1">
      <alignment horizontal="right" vertical="center"/>
      <protection/>
    </xf>
    <xf numFmtId="180" fontId="5" fillId="0" borderId="10" xfId="73" applyNumberFormat="1" applyFont="1" applyBorder="1" applyAlignment="1">
      <alignment horizontal="right" vertical="center"/>
      <protection/>
    </xf>
    <xf numFmtId="182" fontId="5" fillId="0" borderId="10" xfId="73" applyNumberFormat="1" applyFont="1" applyBorder="1" applyAlignment="1">
      <alignment horizontal="right" vertical="center"/>
      <protection/>
    </xf>
    <xf numFmtId="0" fontId="8" fillId="0" borderId="9" xfId="70" applyFont="1" applyFill="1" applyBorder="1" applyAlignment="1">
      <alignment horizontal="center" vertical="center"/>
      <protection/>
    </xf>
    <xf numFmtId="0" fontId="8" fillId="0" borderId="9" xfId="77" applyNumberFormat="1" applyFont="1" applyFill="1" applyBorder="1" applyAlignment="1" applyProtection="1">
      <alignment horizontal="center" vertical="center" wrapText="1"/>
      <protection locked="0"/>
    </xf>
    <xf numFmtId="182" fontId="8" fillId="0" borderId="9" xfId="77" applyNumberFormat="1" applyFont="1" applyFill="1" applyBorder="1" applyAlignment="1" applyProtection="1">
      <alignment horizontal="center" vertical="center" wrapText="1"/>
      <protection locked="0"/>
    </xf>
    <xf numFmtId="177" fontId="8" fillId="0" borderId="9" xfId="77" applyNumberFormat="1" applyFont="1" applyFill="1" applyBorder="1" applyAlignment="1" applyProtection="1">
      <alignment horizontal="center" vertical="center" wrapText="1"/>
      <protection locked="0"/>
    </xf>
    <xf numFmtId="180" fontId="8" fillId="0" borderId="9" xfId="77" applyNumberFormat="1" applyFont="1" applyFill="1" applyBorder="1" applyAlignment="1" applyProtection="1">
      <alignment horizontal="center" vertical="center" wrapText="1"/>
      <protection locked="0"/>
    </xf>
    <xf numFmtId="0" fontId="5" fillId="0" borderId="0" xfId="70" applyFont="1" applyFill="1" applyAlignment="1">
      <alignment horizontal="center" vertical="center"/>
      <protection/>
    </xf>
    <xf numFmtId="0" fontId="7" fillId="0" borderId="9" xfId="70" applyFont="1" applyFill="1" applyBorder="1" applyAlignment="1">
      <alignment horizontal="center" vertical="center"/>
      <protection/>
    </xf>
    <xf numFmtId="0" fontId="5" fillId="0" borderId="9" xfId="70" applyNumberFormat="1" applyFont="1" applyFill="1" applyBorder="1">
      <alignment vertical="center"/>
      <protection/>
    </xf>
    <xf numFmtId="182" fontId="7" fillId="0" borderId="9" xfId="77" applyNumberFormat="1" applyFont="1" applyFill="1" applyBorder="1" applyAlignment="1" applyProtection="1">
      <alignment horizontal="center" vertical="center" wrapText="1"/>
      <protection locked="0"/>
    </xf>
    <xf numFmtId="180" fontId="5" fillId="0" borderId="9" xfId="70" applyNumberFormat="1" applyFont="1" applyFill="1" applyBorder="1">
      <alignment vertical="center"/>
      <protection/>
    </xf>
    <xf numFmtId="0" fontId="7" fillId="0" borderId="9" xfId="35" applyFont="1" applyFill="1" applyBorder="1" applyAlignment="1" applyProtection="1">
      <alignment horizontal="left" vertical="center" wrapText="1"/>
      <protection locked="0"/>
    </xf>
    <xf numFmtId="182" fontId="5" fillId="0" borderId="9" xfId="70" applyNumberFormat="1" applyFont="1" applyFill="1" applyBorder="1" applyAlignment="1">
      <alignment horizontal="right" vertical="center"/>
      <protection/>
    </xf>
    <xf numFmtId="0" fontId="5" fillId="0" borderId="9" xfId="70" applyNumberFormat="1" applyFont="1" applyFill="1" applyBorder="1" applyAlignment="1">
      <alignment horizontal="right" vertical="center"/>
      <protection/>
    </xf>
    <xf numFmtId="177" fontId="19" fillId="34" borderId="11" xfId="0" applyNumberFormat="1" applyFont="1" applyFill="1" applyBorder="1" applyAlignment="1">
      <alignment horizontal="right" vertical="center"/>
    </xf>
    <xf numFmtId="177" fontId="19" fillId="0" borderId="11" xfId="0" applyNumberFormat="1" applyFont="1" applyFill="1" applyBorder="1" applyAlignment="1">
      <alignment horizontal="right" vertical="center"/>
    </xf>
    <xf numFmtId="0" fontId="5" fillId="0" borderId="9" xfId="70" applyFont="1" applyFill="1" applyBorder="1" applyAlignment="1">
      <alignment horizontal="left" vertical="center" wrapText="1" indent="1"/>
      <protection/>
    </xf>
    <xf numFmtId="0" fontId="5" fillId="0" borderId="9" xfId="70" applyFont="1" applyFill="1" applyBorder="1">
      <alignment vertical="center"/>
      <protection/>
    </xf>
    <xf numFmtId="182" fontId="5" fillId="0" borderId="9" xfId="70" applyNumberFormat="1" applyFont="1" applyFill="1" applyBorder="1">
      <alignment vertical="center"/>
      <protection/>
    </xf>
    <xf numFmtId="0" fontId="5" fillId="0" borderId="9" xfId="73" applyNumberFormat="1" applyFont="1" applyFill="1" applyBorder="1" applyAlignment="1">
      <alignment horizontal="right" vertical="center"/>
      <protection/>
    </xf>
    <xf numFmtId="0" fontId="5" fillId="34" borderId="9" xfId="73" applyNumberFormat="1" applyFont="1" applyFill="1" applyBorder="1" applyAlignment="1">
      <alignment horizontal="right" vertical="center"/>
      <protection/>
    </xf>
    <xf numFmtId="0" fontId="7" fillId="0" borderId="0" xfId="35" applyFont="1" applyFill="1" applyBorder="1" applyAlignment="1" applyProtection="1">
      <alignment horizontal="left" vertical="center" wrapText="1"/>
      <protection locked="0"/>
    </xf>
    <xf numFmtId="177" fontId="5" fillId="0" borderId="0" xfId="70" applyNumberFormat="1" applyFont="1" applyFill="1" applyBorder="1" applyAlignment="1">
      <alignment horizontal="right" vertical="center"/>
      <protection/>
    </xf>
    <xf numFmtId="180" fontId="5" fillId="0" borderId="0" xfId="70" applyNumberFormat="1" applyFont="1" applyFill="1" applyAlignment="1">
      <alignment horizontal="right" vertical="center"/>
      <protection/>
    </xf>
    <xf numFmtId="0" fontId="5" fillId="0" borderId="0" xfId="70" applyFont="1" applyFill="1" applyBorder="1" applyAlignment="1">
      <alignment horizontal="left" vertical="center" indent="1"/>
      <protection/>
    </xf>
    <xf numFmtId="0" fontId="5" fillId="0" borderId="0" xfId="70" applyFont="1" applyFill="1" applyBorder="1">
      <alignment vertical="center"/>
      <protection/>
    </xf>
    <xf numFmtId="177" fontId="5" fillId="0" borderId="0" xfId="70" applyNumberFormat="1" applyFont="1" applyFill="1" applyBorder="1">
      <alignment vertical="center"/>
      <protection/>
    </xf>
    <xf numFmtId="180" fontId="5" fillId="0" borderId="0" xfId="70" applyNumberFormat="1" applyFont="1" applyFill="1">
      <alignment vertical="center"/>
      <protection/>
    </xf>
    <xf numFmtId="182" fontId="5" fillId="34" borderId="0" xfId="70" applyNumberFormat="1" applyFont="1" applyFill="1">
      <alignment vertical="center"/>
      <protection/>
    </xf>
    <xf numFmtId="0" fontId="5" fillId="0" borderId="0" xfId="70" applyFont="1" applyFill="1" applyAlignment="1">
      <alignment horizontal="left" vertical="center"/>
      <protection/>
    </xf>
    <xf numFmtId="0" fontId="20" fillId="0" borderId="0" xfId="0" applyFont="1" applyFill="1" applyBorder="1" applyAlignment="1">
      <alignment horizontal="left" vertical="justify"/>
    </xf>
    <xf numFmtId="0" fontId="7" fillId="33" borderId="0" xfId="58" applyFont="1" applyFill="1" applyAlignment="1">
      <alignment vertical="center"/>
      <protection/>
    </xf>
    <xf numFmtId="0" fontId="7" fillId="33" borderId="0" xfId="58" applyFont="1" applyFill="1">
      <alignment vertical="center"/>
      <protection/>
    </xf>
    <xf numFmtId="177" fontId="7" fillId="33" borderId="0" xfId="79" applyNumberFormat="1" applyFont="1" applyFill="1" applyBorder="1" applyAlignment="1">
      <alignment horizontal="center" vertical="center"/>
      <protection/>
    </xf>
    <xf numFmtId="0" fontId="7" fillId="33" borderId="0" xfId="79" applyFont="1" applyFill="1" applyBorder="1" applyAlignment="1">
      <alignment horizontal="center" vertical="center"/>
      <protection/>
    </xf>
    <xf numFmtId="0" fontId="7" fillId="33" borderId="10" xfId="79" applyFont="1" applyFill="1" applyBorder="1" applyAlignment="1">
      <alignment vertical="center"/>
      <protection/>
    </xf>
    <xf numFmtId="0" fontId="8" fillId="33" borderId="9" xfId="73" applyFont="1" applyFill="1" applyBorder="1" applyAlignment="1">
      <alignment horizontal="center" vertical="center"/>
      <protection/>
    </xf>
    <xf numFmtId="178" fontId="8" fillId="33" borderId="9" xfId="77" applyNumberFormat="1" applyFont="1" applyFill="1" applyBorder="1" applyAlignment="1" applyProtection="1">
      <alignment horizontal="center" vertical="center" wrapText="1"/>
      <protection locked="0"/>
    </xf>
    <xf numFmtId="0" fontId="8" fillId="33" borderId="9" xfId="77" applyFont="1" applyFill="1" applyBorder="1" applyAlignment="1" applyProtection="1">
      <alignment horizontal="center" vertical="center" wrapText="1"/>
      <protection locked="0"/>
    </xf>
    <xf numFmtId="0" fontId="7" fillId="33" borderId="9" xfId="79" applyFont="1" applyFill="1" applyBorder="1" applyAlignment="1">
      <alignment horizontal="center" vertical="center"/>
      <protection/>
    </xf>
    <xf numFmtId="177" fontId="18" fillId="33" borderId="9" xfId="0" applyNumberFormat="1" applyFont="1" applyFill="1" applyBorder="1" applyAlignment="1" applyProtection="1">
      <alignment vertical="center"/>
      <protection/>
    </xf>
    <xf numFmtId="178" fontId="18" fillId="33" borderId="9" xfId="32" applyNumberFormat="1" applyFont="1" applyFill="1" applyBorder="1" applyAlignment="1">
      <alignment horizontal="right" vertical="center"/>
    </xf>
    <xf numFmtId="182" fontId="21" fillId="33" borderId="9" xfId="73" applyNumberFormat="1" applyFont="1" applyFill="1" applyBorder="1">
      <alignment vertical="center"/>
      <protection/>
    </xf>
    <xf numFmtId="0" fontId="7" fillId="33" borderId="9" xfId="79" applyFont="1" applyFill="1" applyBorder="1" applyAlignment="1">
      <alignment horizontal="left" vertical="center"/>
      <protection/>
    </xf>
    <xf numFmtId="178" fontId="5" fillId="33" borderId="9" xfId="73" applyNumberFormat="1" applyFont="1" applyFill="1" applyBorder="1">
      <alignment vertical="center"/>
      <protection/>
    </xf>
    <xf numFmtId="178" fontId="7" fillId="33" borderId="9" xfId="32" applyNumberFormat="1" applyFont="1" applyFill="1" applyBorder="1" applyAlignment="1">
      <alignment horizontal="right" vertical="center"/>
    </xf>
    <xf numFmtId="182" fontId="5" fillId="33" borderId="9" xfId="73" applyNumberFormat="1" applyFont="1" applyFill="1" applyBorder="1">
      <alignment vertical="center"/>
      <protection/>
    </xf>
    <xf numFmtId="178" fontId="5" fillId="33" borderId="9" xfId="73" applyNumberFormat="1" applyFont="1" applyFill="1" applyBorder="1" applyAlignment="1">
      <alignment horizontal="left" vertical="center" indent="1"/>
      <protection/>
    </xf>
    <xf numFmtId="178" fontId="5" fillId="33" borderId="9" xfId="73" applyNumberFormat="1" applyFont="1" applyFill="1" applyBorder="1" applyAlignment="1">
      <alignment horizontal="left" vertical="center" wrapText="1" indent="1"/>
      <protection/>
    </xf>
    <xf numFmtId="0" fontId="7" fillId="33" borderId="9" xfId="58" applyFont="1" applyFill="1" applyBorder="1" applyAlignment="1">
      <alignment horizontal="center" vertical="center"/>
      <protection/>
    </xf>
    <xf numFmtId="0" fontId="5" fillId="33" borderId="9" xfId="58" applyFont="1" applyFill="1" applyBorder="1" applyAlignment="1">
      <alignment horizontal="center" vertical="center"/>
      <protection/>
    </xf>
    <xf numFmtId="0" fontId="5" fillId="33" borderId="9" xfId="79" applyFont="1" applyFill="1" applyBorder="1" applyAlignment="1">
      <alignment horizontal="left" vertical="center"/>
      <protection/>
    </xf>
    <xf numFmtId="0" fontId="5" fillId="33" borderId="12" xfId="53" applyFont="1" applyFill="1" applyBorder="1" applyAlignment="1">
      <alignment horizontal="left" vertical="center" wrapText="1"/>
      <protection/>
    </xf>
    <xf numFmtId="0" fontId="5" fillId="33" borderId="0" xfId="53" applyFont="1" applyFill="1" applyAlignment="1">
      <alignment horizontal="left" vertical="center" wrapText="1"/>
      <protection/>
    </xf>
    <xf numFmtId="0" fontId="5" fillId="33" borderId="0" xfId="73" applyFont="1" applyFill="1" applyBorder="1" applyAlignment="1">
      <alignment horizontal="right" vertical="center"/>
      <protection/>
    </xf>
    <xf numFmtId="0" fontId="13" fillId="0" borderId="0" xfId="0" applyFont="1" applyFill="1" applyBorder="1" applyAlignment="1">
      <alignment horizontal="left" vertical="justify"/>
    </xf>
    <xf numFmtId="0" fontId="7" fillId="33" borderId="0" xfId="53" applyFont="1" applyFill="1" applyAlignment="1">
      <alignment/>
      <protection/>
    </xf>
    <xf numFmtId="0" fontId="5" fillId="33" borderId="0" xfId="53" applyFont="1" applyFill="1" applyAlignment="1">
      <alignment/>
      <protection/>
    </xf>
    <xf numFmtId="178" fontId="5" fillId="33" borderId="0" xfId="53" applyNumberFormat="1" applyFont="1" applyFill="1" applyAlignment="1">
      <alignment horizontal="center" vertical="center"/>
      <protection/>
    </xf>
    <xf numFmtId="0" fontId="5" fillId="33" borderId="0" xfId="53" applyFont="1" applyFill="1" applyAlignment="1">
      <alignment horizontal="center" vertical="center"/>
      <protection/>
    </xf>
    <xf numFmtId="0" fontId="7" fillId="33" borderId="9" xfId="73" applyFont="1" applyFill="1" applyBorder="1" applyAlignment="1">
      <alignment horizontal="center" vertical="center"/>
      <protection/>
    </xf>
    <xf numFmtId="178" fontId="7" fillId="33" borderId="9" xfId="53" applyNumberFormat="1" applyFont="1" applyFill="1" applyBorder="1" applyAlignment="1">
      <alignment horizontal="right" vertical="center"/>
      <protection/>
    </xf>
    <xf numFmtId="178" fontId="7" fillId="33" borderId="9" xfId="62" applyNumberFormat="1" applyFont="1" applyFill="1" applyBorder="1" applyAlignment="1">
      <alignment horizontal="right" vertical="center"/>
      <protection/>
    </xf>
    <xf numFmtId="0" fontId="7" fillId="33" borderId="9" xfId="53" applyNumberFormat="1" applyFont="1" applyFill="1" applyBorder="1" applyAlignment="1">
      <alignment horizontal="right" vertical="center"/>
      <protection/>
    </xf>
    <xf numFmtId="0" fontId="5" fillId="33" borderId="9" xfId="53" applyFont="1" applyFill="1" applyBorder="1">
      <alignment vertical="center"/>
      <protection/>
    </xf>
    <xf numFmtId="183" fontId="7" fillId="33" borderId="9" xfId="32" applyNumberFormat="1" applyFont="1" applyFill="1" applyBorder="1" applyAlignment="1">
      <alignment horizontal="right" vertical="center"/>
    </xf>
    <xf numFmtId="0" fontId="5" fillId="33" borderId="9" xfId="73" applyFont="1" applyFill="1" applyBorder="1" applyAlignment="1">
      <alignment horizontal="right" vertical="center"/>
      <protection/>
    </xf>
    <xf numFmtId="0" fontId="5" fillId="33" borderId="9" xfId="53" applyFont="1" applyFill="1" applyBorder="1" applyAlignment="1">
      <alignment vertical="center" shrinkToFit="1"/>
      <protection/>
    </xf>
    <xf numFmtId="178" fontId="5" fillId="33" borderId="9" xfId="53" applyNumberFormat="1" applyFont="1" applyFill="1" applyBorder="1" applyAlignment="1">
      <alignment horizontal="center" vertical="center"/>
      <protection/>
    </xf>
    <xf numFmtId="0" fontId="5" fillId="33" borderId="10" xfId="53" applyFont="1" applyFill="1" applyBorder="1" applyAlignment="1">
      <alignment horizontal="right" vertical="center"/>
      <protection/>
    </xf>
    <xf numFmtId="0" fontId="7" fillId="33" borderId="9" xfId="53" applyFont="1" applyFill="1" applyBorder="1" applyAlignment="1">
      <alignment/>
      <protection/>
    </xf>
    <xf numFmtId="178" fontId="7" fillId="33" borderId="0" xfId="53" applyNumberFormat="1" applyFont="1" applyFill="1" applyAlignment="1">
      <alignment/>
      <protection/>
    </xf>
    <xf numFmtId="0" fontId="5" fillId="33" borderId="10" xfId="73" applyFont="1" applyFill="1" applyBorder="1" applyAlignment="1">
      <alignment horizontal="center" vertical="center"/>
      <protection/>
    </xf>
    <xf numFmtId="177" fontId="7" fillId="33" borderId="0" xfId="0" applyNumberFormat="1" applyFont="1" applyFill="1" applyBorder="1" applyAlignment="1" applyProtection="1">
      <alignment horizontal="right" vertical="center"/>
      <protection locked="0"/>
    </xf>
    <xf numFmtId="0" fontId="8" fillId="33" borderId="9" xfId="0" applyFont="1" applyFill="1" applyBorder="1" applyAlignment="1">
      <alignment horizontal="center" vertical="center"/>
    </xf>
    <xf numFmtId="178" fontId="8" fillId="33" borderId="9" xfId="0" applyNumberFormat="1" applyFont="1" applyFill="1" applyBorder="1" applyAlignment="1">
      <alignment horizontal="center" vertical="center"/>
    </xf>
    <xf numFmtId="0" fontId="7" fillId="33" borderId="9" xfId="0" applyNumberFormat="1" applyFont="1" applyFill="1" applyBorder="1" applyAlignment="1">
      <alignment horizontal="right" vertical="center"/>
    </xf>
    <xf numFmtId="178" fontId="7" fillId="0" borderId="9" xfId="0" applyNumberFormat="1" applyFont="1" applyFill="1" applyBorder="1" applyAlignment="1">
      <alignment horizontal="right"/>
    </xf>
    <xf numFmtId="0" fontId="7" fillId="33" borderId="9" xfId="0" applyNumberFormat="1" applyFont="1" applyFill="1" applyBorder="1" applyAlignment="1">
      <alignment horizontal="left" vertical="top" wrapText="1"/>
    </xf>
    <xf numFmtId="0" fontId="15" fillId="0" borderId="10" xfId="73" applyFont="1" applyFill="1" applyBorder="1" applyAlignment="1">
      <alignment/>
      <protection/>
    </xf>
    <xf numFmtId="1" fontId="5" fillId="0" borderId="9" xfId="35" applyNumberFormat="1" applyFont="1" applyFill="1" applyBorder="1" applyAlignment="1" applyProtection="1">
      <alignment horizontal="right" vertical="center" shrinkToFit="1"/>
      <protection locked="0"/>
    </xf>
    <xf numFmtId="0" fontId="7" fillId="0" borderId="13" xfId="0" applyNumberFormat="1" applyFont="1" applyFill="1" applyBorder="1" applyAlignment="1" applyProtection="1">
      <alignment horizontal="left" vertical="center"/>
      <protection/>
    </xf>
    <xf numFmtId="1" fontId="7" fillId="0" borderId="9" xfId="0" applyNumberFormat="1" applyFont="1" applyFill="1" applyBorder="1" applyAlignment="1" applyProtection="1">
      <alignment horizontal="right" vertical="center"/>
      <protection/>
    </xf>
    <xf numFmtId="0" fontId="75" fillId="0" borderId="0" xfId="0" applyFont="1" applyFill="1" applyBorder="1" applyAlignment="1">
      <alignment vertical="center"/>
    </xf>
    <xf numFmtId="0" fontId="0" fillId="0" borderId="0" xfId="0" applyFill="1" applyAlignment="1">
      <alignment vertical="center"/>
    </xf>
    <xf numFmtId="182" fontId="0" fillId="0" borderId="0" xfId="0" applyNumberFormat="1" applyFill="1" applyBorder="1" applyAlignment="1">
      <alignment vertical="center"/>
    </xf>
    <xf numFmtId="0" fontId="5" fillId="33" borderId="0" xfId="73" applyFont="1" applyFill="1" applyAlignment="1">
      <alignment vertical="center"/>
      <protection/>
    </xf>
    <xf numFmtId="0" fontId="5" fillId="33" borderId="10" xfId="73" applyFont="1" applyFill="1" applyBorder="1" applyAlignment="1">
      <alignment vertical="center"/>
      <protection/>
    </xf>
    <xf numFmtId="3" fontId="7" fillId="33" borderId="0" xfId="0" applyNumberFormat="1" applyFont="1" applyFill="1" applyBorder="1" applyAlignment="1" applyProtection="1">
      <alignment horizontal="right" vertical="center"/>
      <protection/>
    </xf>
    <xf numFmtId="0" fontId="8" fillId="33" borderId="9" xfId="78" applyFont="1" applyFill="1" applyBorder="1" applyAlignment="1">
      <alignment horizontal="center" vertical="center"/>
      <protection/>
    </xf>
    <xf numFmtId="178" fontId="8" fillId="34" borderId="9" xfId="77" applyNumberFormat="1" applyFont="1" applyFill="1" applyBorder="1" applyAlignment="1" applyProtection="1">
      <alignment horizontal="center" vertical="center" wrapText="1"/>
      <protection locked="0"/>
    </xf>
    <xf numFmtId="0" fontId="7" fillId="33" borderId="9" xfId="78" applyFont="1" applyFill="1" applyBorder="1" applyAlignment="1">
      <alignment horizontal="center" vertical="center"/>
      <protection/>
    </xf>
    <xf numFmtId="177" fontId="5" fillId="33" borderId="9" xfId="73" applyNumberFormat="1" applyFont="1" applyFill="1" applyBorder="1">
      <alignment vertical="center"/>
      <protection/>
    </xf>
    <xf numFmtId="177" fontId="5" fillId="34" borderId="9" xfId="73" applyNumberFormat="1" applyFont="1" applyFill="1" applyBorder="1">
      <alignment vertical="center"/>
      <protection/>
    </xf>
    <xf numFmtId="184" fontId="5" fillId="33" borderId="9" xfId="73" applyNumberFormat="1" applyFont="1" applyFill="1" applyBorder="1">
      <alignment vertical="center"/>
      <protection/>
    </xf>
    <xf numFmtId="184" fontId="7" fillId="33" borderId="9" xfId="78" applyNumberFormat="1" applyFont="1" applyFill="1" applyBorder="1" applyAlignment="1">
      <alignment horizontal="right" vertical="center"/>
      <protection/>
    </xf>
    <xf numFmtId="0" fontId="7" fillId="33" borderId="9" xfId="78" applyFont="1" applyFill="1" applyBorder="1" applyAlignment="1">
      <alignment horizontal="left" vertical="center"/>
      <protection/>
    </xf>
    <xf numFmtId="182" fontId="5" fillId="33" borderId="9" xfId="73" applyNumberFormat="1" applyFont="1" applyFill="1" applyBorder="1" applyAlignment="1">
      <alignment horizontal="right" vertical="center"/>
      <protection/>
    </xf>
    <xf numFmtId="0" fontId="7" fillId="0" borderId="9" xfId="75" applyFont="1" applyFill="1" applyBorder="1" applyAlignment="1">
      <alignment vertical="center"/>
      <protection/>
    </xf>
    <xf numFmtId="0" fontId="7" fillId="34" borderId="9" xfId="75" applyFont="1" applyFill="1" applyBorder="1" applyAlignment="1">
      <alignment vertical="center"/>
      <protection/>
    </xf>
    <xf numFmtId="1" fontId="7" fillId="0" borderId="9" xfId="75" applyNumberFormat="1" applyFont="1" applyFill="1" applyBorder="1" applyAlignment="1" applyProtection="1">
      <alignment vertical="center"/>
      <protection/>
    </xf>
    <xf numFmtId="0" fontId="7" fillId="33" borderId="9" xfId="0" applyFont="1" applyFill="1" applyBorder="1" applyAlignment="1">
      <alignment horizontal="left" vertical="center" indent="1"/>
    </xf>
    <xf numFmtId="178" fontId="5" fillId="34" borderId="9" xfId="73" applyNumberFormat="1" applyFont="1" applyFill="1" applyBorder="1">
      <alignment vertical="center"/>
      <protection/>
    </xf>
    <xf numFmtId="178" fontId="7" fillId="34" borderId="9" xfId="73" applyNumberFormat="1" applyFont="1" applyFill="1" applyBorder="1" applyAlignment="1">
      <alignment horizontal="right" vertical="center"/>
      <protection/>
    </xf>
    <xf numFmtId="178" fontId="7" fillId="0" borderId="9" xfId="62" applyNumberFormat="1" applyFont="1" applyFill="1" applyBorder="1" applyAlignment="1">
      <alignment horizontal="right" vertical="center"/>
      <protection/>
    </xf>
    <xf numFmtId="178" fontId="7" fillId="34" borderId="9" xfId="62" applyNumberFormat="1" applyFont="1" applyFill="1" applyBorder="1" applyAlignment="1">
      <alignment horizontal="right" vertical="center"/>
      <protection/>
    </xf>
    <xf numFmtId="178" fontId="7" fillId="33" borderId="9" xfId="78" applyNumberFormat="1" applyFont="1" applyFill="1" applyBorder="1" applyAlignment="1">
      <alignment horizontal="right" vertical="center"/>
      <protection/>
    </xf>
    <xf numFmtId="182" fontId="7" fillId="33" borderId="9" xfId="78" applyNumberFormat="1" applyFont="1" applyFill="1" applyBorder="1">
      <alignment/>
      <protection/>
    </xf>
    <xf numFmtId="0" fontId="7" fillId="33" borderId="14" xfId="0" applyFont="1" applyFill="1" applyBorder="1" applyAlignment="1">
      <alignment horizontal="left" vertical="center" indent="1"/>
    </xf>
    <xf numFmtId="178" fontId="7" fillId="33" borderId="14" xfId="78" applyNumberFormat="1" applyFont="1" applyFill="1" applyBorder="1" applyAlignment="1">
      <alignment horizontal="right" vertical="center"/>
      <protection/>
    </xf>
    <xf numFmtId="178" fontId="7" fillId="34" borderId="14" xfId="78" applyNumberFormat="1" applyFont="1" applyFill="1" applyBorder="1" applyAlignment="1">
      <alignment horizontal="right" vertical="center"/>
      <protection/>
    </xf>
    <xf numFmtId="182" fontId="7" fillId="33" borderId="14" xfId="78" applyNumberFormat="1" applyFont="1" applyFill="1" applyBorder="1" applyAlignment="1">
      <alignment horizontal="right"/>
      <protection/>
    </xf>
    <xf numFmtId="178" fontId="7" fillId="34" borderId="9" xfId="78" applyNumberFormat="1" applyFont="1" applyFill="1" applyBorder="1" applyAlignment="1">
      <alignment horizontal="right" vertical="center"/>
      <protection/>
    </xf>
    <xf numFmtId="182" fontId="7" fillId="33" borderId="9" xfId="78" applyNumberFormat="1" applyFont="1" applyFill="1" applyBorder="1" applyAlignment="1">
      <alignment horizontal="right"/>
      <protection/>
    </xf>
    <xf numFmtId="0" fontId="5" fillId="33" borderId="0" xfId="73" applyFont="1" applyFill="1" applyBorder="1" applyAlignment="1">
      <alignment horizontal="left" vertical="center" wrapText="1"/>
      <protection/>
    </xf>
    <xf numFmtId="177" fontId="0" fillId="0" borderId="0" xfId="0" applyNumberFormat="1" applyFill="1" applyBorder="1" applyAlignment="1">
      <alignment vertical="center"/>
    </xf>
    <xf numFmtId="182" fontId="5" fillId="33" borderId="0" xfId="73" applyNumberFormat="1" applyFont="1" applyFill="1" applyAlignment="1">
      <alignment horizontal="left" vertical="center"/>
      <protection/>
    </xf>
    <xf numFmtId="182" fontId="11" fillId="33" borderId="0" xfId="73" applyNumberFormat="1" applyFont="1" applyFill="1" applyAlignment="1">
      <alignment horizontal="center" vertical="center"/>
      <protection/>
    </xf>
    <xf numFmtId="0" fontId="5" fillId="33" borderId="0" xfId="73" applyFont="1" applyFill="1" applyBorder="1" applyAlignment="1">
      <alignment horizontal="center" vertical="center"/>
      <protection/>
    </xf>
    <xf numFmtId="0" fontId="5" fillId="0" borderId="0" xfId="73" applyFont="1" applyFill="1" applyBorder="1" applyAlignment="1">
      <alignment horizontal="center" vertical="center"/>
      <protection/>
    </xf>
    <xf numFmtId="182" fontId="5" fillId="33" borderId="0" xfId="73" applyNumberFormat="1" applyFont="1" applyFill="1" applyBorder="1" applyAlignment="1">
      <alignment horizontal="center" vertical="center"/>
      <protection/>
    </xf>
    <xf numFmtId="178" fontId="8" fillId="0" borderId="9" xfId="77" applyNumberFormat="1" applyFont="1" applyFill="1" applyBorder="1" applyAlignment="1" applyProtection="1">
      <alignment horizontal="center" vertical="center" wrapText="1"/>
      <protection locked="0"/>
    </xf>
    <xf numFmtId="182" fontId="8" fillId="33" borderId="9" xfId="77" applyNumberFormat="1" applyFont="1" applyFill="1" applyBorder="1" applyAlignment="1" applyProtection="1">
      <alignment horizontal="center" vertical="center" wrapText="1"/>
      <protection locked="0"/>
    </xf>
    <xf numFmtId="0" fontId="5" fillId="33" borderId="9" xfId="73" applyNumberFormat="1" applyFont="1" applyFill="1" applyBorder="1">
      <alignment vertical="center"/>
      <protection/>
    </xf>
    <xf numFmtId="0" fontId="5" fillId="0" borderId="9" xfId="73" applyNumberFormat="1" applyFont="1" applyFill="1" applyBorder="1">
      <alignment vertical="center"/>
      <protection/>
    </xf>
    <xf numFmtId="0" fontId="5" fillId="34" borderId="9" xfId="73" applyNumberFormat="1" applyFont="1" applyFill="1" applyBorder="1">
      <alignment vertical="center"/>
      <protection/>
    </xf>
    <xf numFmtId="182" fontId="5" fillId="0" borderId="9" xfId="73" applyNumberFormat="1" applyFont="1" applyFill="1" applyBorder="1" applyAlignment="1">
      <alignment horizontal="right" vertical="center"/>
      <protection/>
    </xf>
    <xf numFmtId="0" fontId="7" fillId="0" borderId="9" xfId="74" applyNumberFormat="1" applyFont="1" applyFill="1" applyBorder="1" applyAlignment="1" applyProtection="1">
      <alignment vertical="center"/>
      <protection/>
    </xf>
    <xf numFmtId="0" fontId="7" fillId="0" borderId="9" xfId="74" applyNumberFormat="1" applyFont="1" applyFill="1" applyBorder="1" applyAlignment="1">
      <alignment vertical="center"/>
      <protection/>
    </xf>
    <xf numFmtId="0" fontId="7" fillId="0" borderId="9" xfId="74" applyNumberFormat="1" applyFont="1" applyFill="1" applyBorder="1" applyAlignment="1">
      <alignment horizontal="right" vertical="center"/>
      <protection/>
    </xf>
    <xf numFmtId="0" fontId="7" fillId="34" borderId="9" xfId="74" applyNumberFormat="1" applyFont="1" applyFill="1" applyBorder="1" applyAlignment="1">
      <alignment horizontal="right" vertical="center"/>
      <protection/>
    </xf>
    <xf numFmtId="0" fontId="7" fillId="0" borderId="9" xfId="73" applyNumberFormat="1" applyFont="1" applyFill="1" applyBorder="1" applyAlignment="1" applyProtection="1">
      <alignment vertical="center"/>
      <protection/>
    </xf>
    <xf numFmtId="0" fontId="5" fillId="33" borderId="9" xfId="73" applyNumberFormat="1" applyFont="1" applyFill="1" applyBorder="1" applyAlignment="1">
      <alignment horizontal="right" vertical="center"/>
      <protection/>
    </xf>
    <xf numFmtId="3" fontId="7" fillId="0" borderId="9" xfId="73" applyNumberFormat="1" applyFont="1" applyFill="1" applyBorder="1" applyAlignment="1" applyProtection="1">
      <alignment horizontal="left" vertical="center" indent="1"/>
      <protection/>
    </xf>
    <xf numFmtId="0" fontId="7" fillId="33" borderId="9" xfId="78" applyNumberFormat="1" applyFont="1" applyFill="1" applyBorder="1" applyAlignment="1">
      <alignment horizontal="right" vertical="center"/>
      <protection/>
    </xf>
    <xf numFmtId="182" fontId="7" fillId="33" borderId="9" xfId="78" applyNumberFormat="1" applyFont="1" applyFill="1" applyBorder="1" applyAlignment="1">
      <alignment horizontal="right" vertical="center"/>
      <protection/>
    </xf>
    <xf numFmtId="0" fontId="7" fillId="33" borderId="9" xfId="78" applyNumberFormat="1" applyFont="1" applyFill="1" applyBorder="1">
      <alignment/>
      <protection/>
    </xf>
    <xf numFmtId="0" fontId="7" fillId="0" borderId="9" xfId="78" applyNumberFormat="1" applyFont="1" applyFill="1" applyBorder="1">
      <alignment/>
      <protection/>
    </xf>
    <xf numFmtId="0" fontId="5" fillId="0" borderId="0" xfId="66" applyFont="1" applyFill="1" applyAlignment="1">
      <alignment horizontal="left" vertical="center" indent="2"/>
      <protection/>
    </xf>
    <xf numFmtId="0" fontId="5" fillId="0" borderId="0" xfId="66" applyFont="1" applyFill="1">
      <alignment vertical="center"/>
      <protection/>
    </xf>
    <xf numFmtId="0" fontId="7" fillId="0" borderId="0" xfId="73" applyFont="1" applyFill="1" applyBorder="1" applyAlignment="1">
      <alignment horizontal="center" vertical="center"/>
      <protection/>
    </xf>
    <xf numFmtId="0" fontId="7" fillId="0" borderId="0" xfId="73" applyFont="1" applyFill="1" applyBorder="1" applyAlignment="1">
      <alignment horizontal="left" vertical="center" indent="2"/>
      <protection/>
    </xf>
    <xf numFmtId="14" fontId="7" fillId="0" borderId="9" xfId="77" applyNumberFormat="1" applyFont="1" applyFill="1" applyBorder="1" applyAlignment="1" applyProtection="1">
      <alignment horizontal="center" vertical="center"/>
      <protection locked="0"/>
    </xf>
    <xf numFmtId="178" fontId="5" fillId="0" borderId="9" xfId="77" applyNumberFormat="1" applyFont="1" applyFill="1" applyBorder="1" applyAlignment="1" applyProtection="1">
      <alignment horizontal="right" vertical="center" wrapText="1"/>
      <protection locked="0"/>
    </xf>
    <xf numFmtId="181" fontId="5" fillId="0" borderId="9" xfId="66" applyNumberFormat="1" applyFont="1" applyFill="1" applyBorder="1" applyAlignment="1">
      <alignment vertical="center"/>
      <protection/>
    </xf>
    <xf numFmtId="178" fontId="12" fillId="0" borderId="13" xfId="77" applyNumberFormat="1" applyFont="1" applyFill="1" applyBorder="1" applyAlignment="1" applyProtection="1">
      <alignment horizontal="center" vertical="center" wrapText="1"/>
      <protection locked="0"/>
    </xf>
    <xf numFmtId="178" fontId="5" fillId="0" borderId="13" xfId="77" applyNumberFormat="1" applyFont="1" applyFill="1" applyBorder="1" applyAlignment="1" applyProtection="1">
      <alignment horizontal="right" vertical="center" wrapText="1"/>
      <protection locked="0"/>
    </xf>
    <xf numFmtId="0" fontId="7" fillId="0" borderId="9" xfId="0" applyNumberFormat="1" applyFont="1" applyFill="1" applyBorder="1" applyAlignment="1">
      <alignment vertical="center"/>
    </xf>
    <xf numFmtId="1" fontId="5" fillId="0" borderId="9" xfId="0" applyNumberFormat="1" applyFont="1" applyFill="1" applyBorder="1" applyAlignment="1">
      <alignment horizontal="right" vertical="center"/>
    </xf>
    <xf numFmtId="1" fontId="5" fillId="0" borderId="15" xfId="0" applyNumberFormat="1" applyFont="1" applyFill="1" applyBorder="1" applyAlignment="1">
      <alignment horizontal="right" vertical="center"/>
    </xf>
    <xf numFmtId="0" fontId="7" fillId="0" borderId="9" xfId="0" applyFont="1" applyFill="1" applyBorder="1" applyAlignment="1">
      <alignment horizontal="left" vertical="center" indent="1"/>
    </xf>
    <xf numFmtId="0" fontId="7" fillId="0" borderId="9" xfId="0" applyFont="1" applyFill="1" applyBorder="1" applyAlignment="1">
      <alignment vertical="center"/>
    </xf>
    <xf numFmtId="0" fontId="5" fillId="0" borderId="10" xfId="73" applyFont="1" applyFill="1" applyBorder="1" applyAlignment="1">
      <alignment vertical="center"/>
      <protection/>
    </xf>
    <xf numFmtId="177" fontId="5" fillId="0" borderId="9" xfId="73" applyNumberFormat="1" applyFont="1" applyFill="1" applyBorder="1">
      <alignment vertical="center"/>
      <protection/>
    </xf>
    <xf numFmtId="0" fontId="7" fillId="0" borderId="9" xfId="73" applyFont="1" applyFill="1" applyBorder="1">
      <alignment vertical="center"/>
      <protection/>
    </xf>
    <xf numFmtId="0" fontId="7" fillId="0" borderId="9" xfId="72" applyFont="1" applyFill="1" applyBorder="1">
      <alignment/>
      <protection/>
    </xf>
    <xf numFmtId="0" fontId="5" fillId="0" borderId="9" xfId="0" applyNumberFormat="1" applyFont="1" applyFill="1" applyBorder="1" applyAlignment="1">
      <alignment vertical="center"/>
    </xf>
    <xf numFmtId="0" fontId="76" fillId="0" borderId="0" xfId="0" applyFont="1" applyFill="1" applyBorder="1" applyAlignment="1">
      <alignment vertical="center" shrinkToFit="1"/>
    </xf>
    <xf numFmtId="0" fontId="77" fillId="0" borderId="0" xfId="0" applyFont="1" applyFill="1" applyBorder="1" applyAlignment="1">
      <alignment vertical="center"/>
    </xf>
    <xf numFmtId="0" fontId="77" fillId="0" borderId="0" xfId="0" applyFont="1" applyFill="1" applyBorder="1" applyAlignment="1">
      <alignment vertical="center" shrinkToFit="1"/>
    </xf>
    <xf numFmtId="0" fontId="23" fillId="0" borderId="0" xfId="73" applyFont="1" applyFill="1" applyAlignment="1">
      <alignment horizontal="center" vertical="center"/>
      <protection/>
    </xf>
    <xf numFmtId="0" fontId="5" fillId="0" borderId="0" xfId="73" applyFont="1" applyFill="1" applyAlignment="1">
      <alignment horizontal="center" vertical="center"/>
      <protection/>
    </xf>
    <xf numFmtId="0" fontId="7" fillId="0" borderId="9" xfId="72" applyFont="1" applyFill="1" applyBorder="1" applyAlignment="1">
      <alignment horizontal="center" vertical="center" shrinkToFit="1"/>
      <protection/>
    </xf>
    <xf numFmtId="0" fontId="15" fillId="0" borderId="9" xfId="35" applyFont="1" applyFill="1" applyBorder="1" applyAlignment="1" applyProtection="1">
      <alignment horizontal="left" vertical="center" shrinkToFit="1"/>
      <protection locked="0"/>
    </xf>
    <xf numFmtId="0" fontId="15" fillId="0" borderId="9" xfId="35" applyFont="1" applyFill="1" applyBorder="1" applyAlignment="1" applyProtection="1">
      <alignment horizontal="right" vertical="center" shrinkToFit="1"/>
      <protection locked="0"/>
    </xf>
    <xf numFmtId="0" fontId="24" fillId="0" borderId="13" xfId="0" applyNumberFormat="1" applyFont="1" applyFill="1" applyBorder="1" applyAlignment="1" applyProtection="1">
      <alignment horizontal="left" vertical="center"/>
      <protection/>
    </xf>
    <xf numFmtId="3" fontId="24" fillId="0" borderId="9" xfId="0" applyNumberFormat="1" applyFont="1" applyFill="1" applyBorder="1" applyAlignment="1" applyProtection="1">
      <alignment horizontal="right" vertical="center"/>
      <protection/>
    </xf>
    <xf numFmtId="0" fontId="25" fillId="0" borderId="9" xfId="0" applyNumberFormat="1" applyFont="1" applyFill="1" applyBorder="1" applyAlignment="1" applyProtection="1">
      <alignment horizontal="left" vertical="center"/>
      <protection/>
    </xf>
    <xf numFmtId="3" fontId="72" fillId="0" borderId="9" xfId="0" applyNumberFormat="1" applyFont="1" applyFill="1" applyBorder="1" applyAlignment="1">
      <alignment vertical="center"/>
    </xf>
    <xf numFmtId="0" fontId="24" fillId="0" borderId="16" xfId="0" applyNumberFormat="1" applyFont="1" applyFill="1" applyBorder="1" applyAlignment="1" applyProtection="1">
      <alignment horizontal="left" vertical="center"/>
      <protection/>
    </xf>
    <xf numFmtId="3" fontId="24" fillId="0" borderId="15" xfId="0" applyNumberFormat="1" applyFont="1" applyFill="1" applyBorder="1" applyAlignment="1" applyProtection="1">
      <alignment horizontal="right" vertical="center"/>
      <protection/>
    </xf>
    <xf numFmtId="0" fontId="76" fillId="0" borderId="0" xfId="0" applyFont="1" applyFill="1" applyBorder="1" applyAlignment="1">
      <alignment vertical="center"/>
    </xf>
    <xf numFmtId="0" fontId="26" fillId="35" borderId="17" xfId="0" applyNumberFormat="1" applyFont="1" applyFill="1" applyBorder="1" applyAlignment="1" applyProtection="1">
      <alignment horizontal="left" vertical="center"/>
      <protection/>
    </xf>
    <xf numFmtId="0" fontId="27" fillId="35" borderId="17" xfId="0" applyNumberFormat="1" applyFont="1" applyFill="1" applyBorder="1" applyAlignment="1" applyProtection="1">
      <alignment horizontal="left" vertical="center"/>
      <protection/>
    </xf>
    <xf numFmtId="0" fontId="27" fillId="35" borderId="18" xfId="0" applyNumberFormat="1" applyFont="1" applyFill="1" applyBorder="1" applyAlignment="1" applyProtection="1">
      <alignment horizontal="left" vertical="center"/>
      <protection/>
    </xf>
    <xf numFmtId="0" fontId="26" fillId="36" borderId="17" xfId="0" applyNumberFormat="1" applyFont="1" applyFill="1" applyBorder="1" applyAlignment="1" applyProtection="1">
      <alignment horizontal="left" vertical="center"/>
      <protection/>
    </xf>
    <xf numFmtId="0" fontId="72" fillId="0" borderId="9" xfId="0" applyFont="1" applyFill="1" applyBorder="1" applyAlignment="1">
      <alignment vertical="center" shrinkToFit="1"/>
    </xf>
    <xf numFmtId="0" fontId="76" fillId="0" borderId="9" xfId="0" applyFont="1" applyFill="1" applyBorder="1" applyAlignment="1">
      <alignment vertical="center" shrinkToFit="1"/>
    </xf>
    <xf numFmtId="0" fontId="77" fillId="0" borderId="9" xfId="0" applyFont="1" applyFill="1" applyBorder="1" applyAlignment="1">
      <alignment vertical="center"/>
    </xf>
    <xf numFmtId="0" fontId="77" fillId="0" borderId="9" xfId="0" applyFont="1" applyFill="1" applyBorder="1" applyAlignment="1">
      <alignment vertical="center" shrinkToFit="1"/>
    </xf>
    <xf numFmtId="0" fontId="5" fillId="0" borderId="0" xfId="73" applyFont="1" applyFill="1">
      <alignment vertical="center"/>
      <protection/>
    </xf>
    <xf numFmtId="180" fontId="5" fillId="0" borderId="0" xfId="73" applyNumberFormat="1" applyFont="1" applyFill="1">
      <alignment vertical="center"/>
      <protection/>
    </xf>
    <xf numFmtId="182" fontId="5" fillId="0" borderId="0" xfId="73" applyNumberFormat="1" applyFont="1" applyFill="1">
      <alignment vertical="center"/>
      <protection/>
    </xf>
    <xf numFmtId="182" fontId="5" fillId="0" borderId="0" xfId="73" applyNumberFormat="1" applyFont="1" applyFill="1" applyAlignment="1">
      <alignment horizontal="right" vertical="center"/>
      <protection/>
    </xf>
    <xf numFmtId="177" fontId="5" fillId="0" borderId="0" xfId="73" applyNumberFormat="1" applyFont="1" applyFill="1">
      <alignment vertical="center"/>
      <protection/>
    </xf>
    <xf numFmtId="185" fontId="5" fillId="0" borderId="0" xfId="73" applyNumberFormat="1" applyFont="1" applyFill="1">
      <alignment vertical="center"/>
      <protection/>
    </xf>
    <xf numFmtId="0" fontId="5" fillId="0" borderId="0" xfId="73" applyFont="1" applyFill="1" applyAlignment="1">
      <alignment vertical="center"/>
      <protection/>
    </xf>
    <xf numFmtId="180" fontId="5" fillId="0" borderId="0" xfId="73" applyNumberFormat="1" applyFont="1" applyFill="1" applyAlignment="1">
      <alignment vertical="center"/>
      <protection/>
    </xf>
    <xf numFmtId="182" fontId="5" fillId="0" borderId="0" xfId="73" applyNumberFormat="1" applyFont="1" applyFill="1" applyAlignment="1">
      <alignment vertical="center"/>
      <protection/>
    </xf>
    <xf numFmtId="180" fontId="5" fillId="0" borderId="0" xfId="73" applyNumberFormat="1" applyFont="1" applyFill="1" applyAlignment="1">
      <alignment horizontal="center" vertical="center"/>
      <protection/>
    </xf>
    <xf numFmtId="182" fontId="5" fillId="0" borderId="0" xfId="73" applyNumberFormat="1" applyFont="1" applyFill="1" applyAlignment="1">
      <alignment horizontal="center" vertical="center"/>
      <protection/>
    </xf>
    <xf numFmtId="0" fontId="8" fillId="0" borderId="9" xfId="73" applyFont="1" applyFill="1" applyBorder="1" applyAlignment="1">
      <alignment horizontal="center" vertical="center"/>
      <protection/>
    </xf>
    <xf numFmtId="180" fontId="8" fillId="34" borderId="9" xfId="77" applyNumberFormat="1" applyFont="1" applyFill="1" applyBorder="1" applyAlignment="1" applyProtection="1">
      <alignment horizontal="center" vertical="center" wrapText="1"/>
      <protection locked="0"/>
    </xf>
    <xf numFmtId="182" fontId="8" fillId="34" borderId="9" xfId="77" applyNumberFormat="1" applyFont="1" applyFill="1" applyBorder="1" applyAlignment="1" applyProtection="1">
      <alignment horizontal="center" vertical="center" wrapText="1"/>
      <protection locked="0"/>
    </xf>
    <xf numFmtId="0" fontId="7" fillId="0" borderId="9" xfId="73" applyFont="1" applyFill="1" applyBorder="1" applyAlignment="1">
      <alignment horizontal="center" vertical="center"/>
      <protection/>
    </xf>
    <xf numFmtId="1" fontId="5" fillId="0" borderId="9" xfId="70" applyNumberFormat="1" applyFont="1" applyFill="1" applyBorder="1">
      <alignment vertical="center"/>
      <protection/>
    </xf>
    <xf numFmtId="1" fontId="5" fillId="34" borderId="9" xfId="70" applyNumberFormat="1" applyFont="1" applyFill="1" applyBorder="1">
      <alignment vertical="center"/>
      <protection/>
    </xf>
    <xf numFmtId="1" fontId="5" fillId="0" borderId="9" xfId="70" applyNumberFormat="1" applyFont="1" applyFill="1" applyBorder="1" applyAlignment="1">
      <alignment horizontal="right" vertical="center"/>
      <protection/>
    </xf>
    <xf numFmtId="1" fontId="5" fillId="34" borderId="9" xfId="70" applyNumberFormat="1" applyFont="1" applyFill="1" applyBorder="1" applyAlignment="1">
      <alignment horizontal="right" vertical="center"/>
      <protection/>
    </xf>
    <xf numFmtId="1" fontId="5" fillId="0" borderId="9" xfId="73" applyNumberFormat="1" applyFont="1" applyFill="1" applyBorder="1" applyAlignment="1">
      <alignment horizontal="right" vertical="center"/>
      <protection/>
    </xf>
    <xf numFmtId="1" fontId="5" fillId="34" borderId="9" xfId="73" applyNumberFormat="1" applyFont="1" applyFill="1" applyBorder="1" applyAlignment="1">
      <alignment horizontal="right" vertical="center"/>
      <protection/>
    </xf>
    <xf numFmtId="1" fontId="5" fillId="0" borderId="9" xfId="73" applyNumberFormat="1" applyFont="1" applyFill="1" applyBorder="1" applyAlignment="1">
      <alignment vertical="center"/>
      <protection/>
    </xf>
    <xf numFmtId="1" fontId="7" fillId="0" borderId="9" xfId="70" applyNumberFormat="1" applyFont="1" applyFill="1" applyBorder="1" applyAlignment="1">
      <alignment horizontal="right" vertical="center"/>
      <protection/>
    </xf>
    <xf numFmtId="1" fontId="7" fillId="0" borderId="9" xfId="70" applyNumberFormat="1" applyFont="1" applyFill="1" applyBorder="1">
      <alignment vertical="center"/>
      <protection/>
    </xf>
    <xf numFmtId="1" fontId="7" fillId="0" borderId="9" xfId="75" applyNumberFormat="1" applyFont="1" applyFill="1" applyBorder="1" applyAlignment="1" applyProtection="1">
      <alignment horizontal="right" vertical="center"/>
      <protection locked="0"/>
    </xf>
    <xf numFmtId="1" fontId="7" fillId="0" borderId="9" xfId="73" applyNumberFormat="1" applyFont="1" applyFill="1" applyBorder="1" applyAlignment="1">
      <alignment horizontal="right" vertical="center"/>
      <protection/>
    </xf>
    <xf numFmtId="0" fontId="5" fillId="0" borderId="9" xfId="68" applyFont="1" applyFill="1" applyBorder="1" applyAlignment="1">
      <alignment horizontal="left" vertical="center" indent="1"/>
      <protection/>
    </xf>
    <xf numFmtId="1" fontId="7" fillId="34" borderId="9" xfId="73" applyNumberFormat="1" applyFont="1" applyFill="1" applyBorder="1" applyAlignment="1">
      <alignment horizontal="right" vertical="center"/>
      <protection/>
    </xf>
    <xf numFmtId="1" fontId="7" fillId="0" borderId="9" xfId="73" applyNumberFormat="1" applyFont="1" applyFill="1" applyBorder="1">
      <alignment vertical="center"/>
      <protection/>
    </xf>
    <xf numFmtId="1" fontId="7" fillId="34" borderId="9" xfId="73" applyNumberFormat="1" applyFont="1" applyFill="1" applyBorder="1">
      <alignment vertical="center"/>
      <protection/>
    </xf>
    <xf numFmtId="1" fontId="24" fillId="0" borderId="9" xfId="70" applyNumberFormat="1" applyFont="1" applyFill="1" applyBorder="1" applyAlignment="1">
      <alignment horizontal="right" vertical="center"/>
      <protection/>
    </xf>
    <xf numFmtId="1" fontId="7" fillId="34" borderId="9" xfId="70" applyNumberFormat="1" applyFont="1" applyFill="1" applyBorder="1" applyAlignment="1">
      <alignment horizontal="right" vertical="center"/>
      <protection/>
    </xf>
    <xf numFmtId="1" fontId="15" fillId="0" borderId="9" xfId="70" applyNumberFormat="1" applyFont="1" applyFill="1" applyBorder="1" applyAlignment="1">
      <alignment horizontal="right" vertical="center"/>
      <protection/>
    </xf>
    <xf numFmtId="0" fontId="15" fillId="0" borderId="12" xfId="73" applyFont="1" applyFill="1" applyBorder="1" applyAlignment="1">
      <alignment horizontal="left" vertical="center" wrapText="1"/>
      <protection/>
    </xf>
    <xf numFmtId="180" fontId="15" fillId="0" borderId="12" xfId="73" applyNumberFormat="1" applyFont="1" applyFill="1" applyBorder="1" applyAlignment="1">
      <alignment horizontal="left" vertical="center" wrapText="1"/>
      <protection/>
    </xf>
    <xf numFmtId="182" fontId="15" fillId="0" borderId="12" xfId="73" applyNumberFormat="1" applyFont="1" applyFill="1" applyBorder="1" applyAlignment="1">
      <alignment horizontal="left" vertical="center" wrapText="1"/>
      <protection/>
    </xf>
    <xf numFmtId="0" fontId="15" fillId="0" borderId="0" xfId="73" applyFont="1" applyFill="1" applyBorder="1" applyAlignment="1">
      <alignment horizontal="left" vertical="center" wrapText="1"/>
      <protection/>
    </xf>
    <xf numFmtId="180" fontId="15" fillId="0" borderId="0" xfId="73" applyNumberFormat="1" applyFont="1" applyFill="1" applyBorder="1" applyAlignment="1">
      <alignment horizontal="left" vertical="center" wrapText="1"/>
      <protection/>
    </xf>
    <xf numFmtId="182" fontId="15" fillId="0" borderId="0" xfId="73" applyNumberFormat="1" applyFont="1" applyFill="1" applyBorder="1" applyAlignment="1">
      <alignment horizontal="left" vertical="center" wrapText="1"/>
      <protection/>
    </xf>
    <xf numFmtId="182" fontId="5" fillId="0" borderId="0" xfId="73" applyNumberFormat="1" applyFont="1" applyFill="1" applyAlignment="1">
      <alignment horizontal="right" vertical="center"/>
      <protection/>
    </xf>
    <xf numFmtId="177" fontId="5" fillId="0" borderId="0" xfId="73" applyNumberFormat="1" applyFont="1" applyFill="1" applyAlignment="1">
      <alignment vertical="center"/>
      <protection/>
    </xf>
    <xf numFmtId="182" fontId="11" fillId="0" borderId="0" xfId="73" applyNumberFormat="1" applyFont="1" applyFill="1" applyAlignment="1">
      <alignment horizontal="right" vertical="center"/>
      <protection/>
    </xf>
    <xf numFmtId="182" fontId="5" fillId="0" borderId="0" xfId="70" applyNumberFormat="1" applyFont="1" applyFill="1" applyBorder="1" applyAlignment="1">
      <alignment horizontal="center" vertical="center"/>
      <protection/>
    </xf>
    <xf numFmtId="177" fontId="5" fillId="0" borderId="0" xfId="73" applyNumberFormat="1" applyFont="1" applyFill="1" applyAlignment="1">
      <alignment horizontal="center" vertical="center"/>
      <protection/>
    </xf>
    <xf numFmtId="177" fontId="8" fillId="34" borderId="9" xfId="77" applyNumberFormat="1" applyFont="1" applyFill="1" applyBorder="1" applyAlignment="1" applyProtection="1">
      <alignment horizontal="center" vertical="center" wrapText="1"/>
      <protection locked="0"/>
    </xf>
    <xf numFmtId="182" fontId="5" fillId="0" borderId="9" xfId="73" applyNumberFormat="1" applyFont="1" applyFill="1" applyBorder="1">
      <alignment vertical="center"/>
      <protection/>
    </xf>
    <xf numFmtId="182" fontId="7" fillId="0" borderId="9" xfId="77" applyNumberFormat="1" applyFont="1" applyFill="1" applyBorder="1" applyAlignment="1" applyProtection="1">
      <alignment horizontal="right" vertical="center" wrapText="1"/>
      <protection locked="0"/>
    </xf>
    <xf numFmtId="177" fontId="5" fillId="34" borderId="9" xfId="70" applyNumberFormat="1" applyFont="1" applyFill="1" applyBorder="1">
      <alignment vertical="center"/>
      <protection/>
    </xf>
    <xf numFmtId="182" fontId="5" fillId="0" borderId="9" xfId="73" applyNumberFormat="1" applyFont="1" applyFill="1" applyBorder="1" applyAlignment="1" applyProtection="1">
      <alignment vertical="center"/>
      <protection/>
    </xf>
    <xf numFmtId="177" fontId="5" fillId="34" borderId="9" xfId="70" applyNumberFormat="1" applyFont="1" applyFill="1" applyBorder="1" applyAlignment="1">
      <alignment horizontal="right" vertical="center"/>
      <protection/>
    </xf>
    <xf numFmtId="177" fontId="5" fillId="0" borderId="9" xfId="73" applyNumberFormat="1" applyFont="1" applyFill="1" applyBorder="1" applyAlignment="1">
      <alignment horizontal="right" vertical="center"/>
      <protection/>
    </xf>
    <xf numFmtId="177" fontId="5" fillId="34" borderId="9" xfId="73" applyNumberFormat="1" applyFont="1" applyFill="1" applyBorder="1" applyAlignment="1">
      <alignment horizontal="right" vertical="center"/>
      <protection/>
    </xf>
    <xf numFmtId="0" fontId="5" fillId="0" borderId="9" xfId="73" applyFont="1" applyFill="1" applyBorder="1">
      <alignment vertical="center"/>
      <protection/>
    </xf>
    <xf numFmtId="1" fontId="5" fillId="0" borderId="9" xfId="73" applyNumberFormat="1" applyFont="1" applyFill="1" applyBorder="1">
      <alignment vertical="center"/>
      <protection/>
    </xf>
    <xf numFmtId="182" fontId="5" fillId="0" borderId="9" xfId="73" applyNumberFormat="1" applyFont="1" applyFill="1" applyBorder="1" applyAlignment="1">
      <alignment horizontal="right" vertical="center"/>
      <protection/>
    </xf>
    <xf numFmtId="1" fontId="15" fillId="0" borderId="9" xfId="73" applyNumberFormat="1" applyFont="1" applyFill="1" applyBorder="1" applyAlignment="1">
      <alignment horizontal="right" vertical="center"/>
      <protection/>
    </xf>
    <xf numFmtId="177" fontId="15" fillId="0" borderId="9" xfId="73" applyNumberFormat="1" applyFont="1" applyFill="1" applyBorder="1" applyAlignment="1">
      <alignment horizontal="right" vertical="center"/>
      <protection/>
    </xf>
    <xf numFmtId="177" fontId="15" fillId="34" borderId="9" xfId="73" applyNumberFormat="1" applyFont="1" applyFill="1" applyBorder="1" applyAlignment="1">
      <alignment horizontal="right" vertical="center"/>
      <protection/>
    </xf>
    <xf numFmtId="177" fontId="5" fillId="0" borderId="9" xfId="73" applyNumberFormat="1" applyFont="1" applyFill="1" applyBorder="1">
      <alignment vertical="center"/>
      <protection/>
    </xf>
    <xf numFmtId="177" fontId="5" fillId="34" borderId="9" xfId="73" applyNumberFormat="1" applyFont="1" applyFill="1" applyBorder="1">
      <alignment vertical="center"/>
      <protection/>
    </xf>
    <xf numFmtId="182" fontId="15" fillId="0" borderId="12" xfId="73" applyNumberFormat="1" applyFont="1" applyFill="1" applyBorder="1" applyAlignment="1">
      <alignment horizontal="right" vertical="center" wrapText="1"/>
      <protection/>
    </xf>
    <xf numFmtId="182" fontId="15" fillId="0" borderId="0" xfId="73" applyNumberFormat="1" applyFont="1" applyFill="1" applyBorder="1" applyAlignment="1">
      <alignment horizontal="right" vertical="center" wrapText="1"/>
      <protection/>
    </xf>
    <xf numFmtId="0" fontId="5" fillId="0" borderId="0" xfId="73" applyFont="1" applyFill="1" applyBorder="1">
      <alignment vertical="center"/>
      <protection/>
    </xf>
    <xf numFmtId="177" fontId="5" fillId="0" borderId="0" xfId="73" applyNumberFormat="1" applyFont="1" applyFill="1" applyBorder="1">
      <alignment vertical="center"/>
      <protection/>
    </xf>
    <xf numFmtId="177" fontId="5" fillId="0" borderId="0" xfId="73" applyNumberFormat="1" applyFont="1" applyFill="1">
      <alignment vertical="center"/>
      <protection/>
    </xf>
    <xf numFmtId="185" fontId="5" fillId="0" borderId="0" xfId="73" applyNumberFormat="1" applyFont="1" applyFill="1" applyAlignment="1">
      <alignment vertical="center"/>
      <protection/>
    </xf>
    <xf numFmtId="185" fontId="5" fillId="0" borderId="0" xfId="70" applyNumberFormat="1" applyFont="1" applyFill="1" applyBorder="1" applyAlignment="1">
      <alignment horizontal="right" vertical="center"/>
      <protection/>
    </xf>
    <xf numFmtId="185" fontId="8" fillId="0" borderId="9" xfId="77" applyNumberFormat="1" applyFont="1" applyFill="1" applyBorder="1" applyAlignment="1" applyProtection="1">
      <alignment horizontal="center" vertical="center" wrapText="1"/>
      <protection locked="0"/>
    </xf>
    <xf numFmtId="180" fontId="5" fillId="34" borderId="9" xfId="70" applyNumberFormat="1" applyFont="1" applyFill="1" applyBorder="1">
      <alignment vertical="center"/>
      <protection/>
    </xf>
    <xf numFmtId="182" fontId="5" fillId="34" borderId="9" xfId="70" applyNumberFormat="1" applyFont="1" applyFill="1" applyBorder="1">
      <alignment vertical="center"/>
      <protection/>
    </xf>
    <xf numFmtId="185" fontId="5" fillId="0" borderId="9" xfId="73" applyNumberFormat="1" applyFont="1" applyFill="1" applyBorder="1">
      <alignment vertical="center"/>
      <protection/>
    </xf>
    <xf numFmtId="182" fontId="5" fillId="0" borderId="9" xfId="73" applyNumberFormat="1" applyFont="1" applyFill="1" applyBorder="1">
      <alignment vertical="center"/>
      <protection/>
    </xf>
    <xf numFmtId="185" fontId="5" fillId="0" borderId="9" xfId="73" applyNumberFormat="1" applyFont="1" applyFill="1" applyBorder="1">
      <alignment vertical="center"/>
      <protection/>
    </xf>
    <xf numFmtId="180" fontId="5" fillId="0" borderId="0" xfId="73" applyNumberFormat="1" applyFont="1" applyFill="1">
      <alignment vertical="center"/>
      <protection/>
    </xf>
    <xf numFmtId="182" fontId="5" fillId="0" borderId="0" xfId="73" applyNumberFormat="1" applyFont="1" applyFill="1">
      <alignment vertical="center"/>
      <protection/>
    </xf>
    <xf numFmtId="186" fontId="7" fillId="0" borderId="0" xfId="76" applyNumberFormat="1" applyFont="1" applyBorder="1" applyAlignment="1">
      <alignment vertical="center"/>
      <protection/>
    </xf>
    <xf numFmtId="41" fontId="7" fillId="33" borderId="0" xfId="57" applyFont="1" applyFill="1" applyBorder="1" applyAlignment="1">
      <alignment vertical="center"/>
    </xf>
    <xf numFmtId="41" fontId="7" fillId="0" borderId="0" xfId="57" applyFont="1" applyFill="1" applyBorder="1" applyAlignment="1">
      <alignment vertical="center"/>
    </xf>
    <xf numFmtId="186" fontId="7" fillId="0" borderId="0" xfId="76" applyNumberFormat="1" applyFont="1" applyAlignment="1">
      <alignment vertical="center"/>
      <protection/>
    </xf>
    <xf numFmtId="41" fontId="7" fillId="0" borderId="0" xfId="57" applyFont="1" applyAlignment="1">
      <alignment vertical="center"/>
    </xf>
    <xf numFmtId="0" fontId="7" fillId="0" borderId="0" xfId="76" applyNumberFormat="1" applyFont="1" applyFill="1" applyAlignment="1">
      <alignment vertical="center"/>
      <protection/>
    </xf>
    <xf numFmtId="182" fontId="7" fillId="0" borderId="0" xfId="76" applyNumberFormat="1" applyFont="1" applyAlignment="1">
      <alignment vertical="center"/>
      <protection/>
    </xf>
    <xf numFmtId="0" fontId="5" fillId="0" borderId="0" xfId="73" applyNumberFormat="1" applyFont="1" applyFill="1" applyAlignment="1">
      <alignment vertical="center"/>
      <protection/>
    </xf>
    <xf numFmtId="0" fontId="7" fillId="0" borderId="0" xfId="0" applyFont="1" applyFill="1" applyBorder="1" applyAlignment="1">
      <alignment vertical="center"/>
    </xf>
    <xf numFmtId="182" fontId="7" fillId="0" borderId="0" xfId="0" applyNumberFormat="1" applyFont="1" applyFill="1" applyBorder="1" applyAlignment="1">
      <alignment vertical="center"/>
    </xf>
    <xf numFmtId="186" fontId="6" fillId="33" borderId="0" xfId="76" applyNumberFormat="1" applyFont="1" applyFill="1" applyAlignment="1" applyProtection="1">
      <alignment horizontal="center" vertical="center"/>
      <protection/>
    </xf>
    <xf numFmtId="182" fontId="7" fillId="0" borderId="0" xfId="76" applyNumberFormat="1" applyFont="1" applyBorder="1" applyAlignment="1">
      <alignment vertical="center"/>
      <protection/>
    </xf>
    <xf numFmtId="41" fontId="7" fillId="0" borderId="0" xfId="57" applyFont="1" applyFill="1" applyBorder="1" applyAlignment="1" applyProtection="1">
      <alignment horizontal="center" vertical="center"/>
      <protection/>
    </xf>
    <xf numFmtId="0" fontId="7" fillId="0" borderId="0" xfId="76" applyNumberFormat="1" applyFont="1" applyFill="1" applyBorder="1" applyAlignment="1" applyProtection="1">
      <alignment horizontal="right" vertical="center"/>
      <protection/>
    </xf>
    <xf numFmtId="186" fontId="8" fillId="33" borderId="9" xfId="72" applyNumberFormat="1" applyFont="1" applyFill="1" applyBorder="1" applyAlignment="1" applyProtection="1">
      <alignment horizontal="center" vertical="center"/>
      <protection/>
    </xf>
    <xf numFmtId="41" fontId="8" fillId="33" borderId="9" xfId="57" applyFont="1" applyFill="1" applyBorder="1" applyAlignment="1" applyProtection="1">
      <alignment horizontal="center" vertical="center"/>
      <protection/>
    </xf>
    <xf numFmtId="0" fontId="8" fillId="0" borderId="9" xfId="76" applyNumberFormat="1" applyFont="1" applyFill="1" applyBorder="1" applyAlignment="1">
      <alignment horizontal="center" vertical="center" wrapText="1"/>
      <protection/>
    </xf>
    <xf numFmtId="186" fontId="18" fillId="33" borderId="9" xfId="72" applyNumberFormat="1" applyFont="1" applyFill="1" applyBorder="1" applyAlignment="1" applyProtection="1">
      <alignment horizontal="left" vertical="center" wrapText="1"/>
      <protection/>
    </xf>
    <xf numFmtId="178" fontId="21" fillId="33" borderId="9" xfId="70" applyNumberFormat="1" applyFont="1" applyFill="1" applyBorder="1">
      <alignment vertical="center"/>
      <protection/>
    </xf>
    <xf numFmtId="184" fontId="21" fillId="0" borderId="9" xfId="73" applyNumberFormat="1" applyFont="1" applyFill="1" applyBorder="1">
      <alignment vertical="center"/>
      <protection/>
    </xf>
    <xf numFmtId="10" fontId="7" fillId="0" borderId="0" xfId="76" applyNumberFormat="1" applyFont="1" applyBorder="1" applyAlignment="1">
      <alignment vertical="center"/>
      <protection/>
    </xf>
    <xf numFmtId="186" fontId="7" fillId="0" borderId="9" xfId="72" applyNumberFormat="1" applyFont="1" applyFill="1" applyBorder="1" applyAlignment="1" applyProtection="1">
      <alignment horizontal="left" vertical="center" wrapText="1" indent="1"/>
      <protection/>
    </xf>
    <xf numFmtId="178" fontId="5" fillId="33" borderId="9" xfId="70" applyNumberFormat="1" applyFont="1" applyFill="1" applyBorder="1" applyAlignment="1">
      <alignment horizontal="right" vertical="center"/>
      <protection/>
    </xf>
    <xf numFmtId="184" fontId="5" fillId="0" borderId="9" xfId="73" applyNumberFormat="1" applyFont="1" applyFill="1" applyBorder="1">
      <alignment vertical="center"/>
      <protection/>
    </xf>
    <xf numFmtId="180" fontId="7" fillId="0" borderId="0" xfId="76" applyNumberFormat="1" applyFont="1" applyBorder="1" applyAlignment="1">
      <alignment vertical="center"/>
      <protection/>
    </xf>
    <xf numFmtId="0" fontId="5" fillId="33" borderId="9" xfId="70" applyFont="1" applyFill="1" applyBorder="1">
      <alignment vertical="center"/>
      <protection/>
    </xf>
    <xf numFmtId="186" fontId="18" fillId="0" borderId="9" xfId="72" applyNumberFormat="1" applyFont="1" applyFill="1" applyBorder="1" applyAlignment="1" applyProtection="1">
      <alignment horizontal="left" vertical="center" wrapText="1"/>
      <protection/>
    </xf>
    <xf numFmtId="177" fontId="18" fillId="33" borderId="9" xfId="57" applyNumberFormat="1" applyFont="1" applyFill="1" applyBorder="1" applyAlignment="1" applyProtection="1">
      <alignment horizontal="right" vertical="center"/>
      <protection/>
    </xf>
    <xf numFmtId="184" fontId="18" fillId="0" borderId="9" xfId="76" applyNumberFormat="1" applyFont="1" applyFill="1" applyBorder="1" applyAlignment="1" applyProtection="1">
      <alignment horizontal="right" vertical="center"/>
      <protection/>
    </xf>
    <xf numFmtId="182" fontId="7" fillId="33" borderId="0" xfId="57" applyNumberFormat="1" applyFont="1" applyFill="1" applyBorder="1" applyAlignment="1">
      <alignment vertical="center"/>
    </xf>
    <xf numFmtId="0" fontId="18" fillId="0" borderId="9" xfId="76" applyNumberFormat="1" applyFont="1" applyFill="1" applyBorder="1" applyAlignment="1" applyProtection="1">
      <alignment horizontal="right" vertical="center"/>
      <protection/>
    </xf>
    <xf numFmtId="0" fontId="7" fillId="0" borderId="0" xfId="57" applyNumberFormat="1" applyFont="1" applyFill="1" applyAlignment="1">
      <alignment vertical="center"/>
    </xf>
    <xf numFmtId="184" fontId="7" fillId="33" borderId="0" xfId="57" applyNumberFormat="1" applyFont="1" applyFill="1" applyBorder="1" applyAlignment="1">
      <alignment vertical="center"/>
    </xf>
    <xf numFmtId="0" fontId="5" fillId="0" borderId="0" xfId="73" applyFont="1" applyFill="1" applyBorder="1" applyAlignment="1">
      <alignment vertical="center"/>
      <protection/>
    </xf>
    <xf numFmtId="186" fontId="7" fillId="0" borderId="0" xfId="76" applyNumberFormat="1" applyFont="1" applyFill="1" applyBorder="1" applyAlignment="1">
      <alignment vertical="center"/>
      <protection/>
    </xf>
    <xf numFmtId="186" fontId="7" fillId="0" borderId="0" xfId="76" applyNumberFormat="1" applyFont="1" applyFill="1" applyBorder="1" applyAlignment="1">
      <alignment vertical="center"/>
      <protection/>
    </xf>
    <xf numFmtId="177" fontId="7" fillId="33" borderId="0" xfId="57" applyNumberFormat="1" applyFont="1" applyFill="1" applyAlignment="1">
      <alignment vertical="center"/>
    </xf>
    <xf numFmtId="177" fontId="5" fillId="0" borderId="0" xfId="73" applyNumberFormat="1" applyFont="1" applyFill="1" applyBorder="1" applyAlignment="1">
      <alignment vertical="center"/>
      <protection/>
    </xf>
    <xf numFmtId="186" fontId="6" fillId="33" borderId="0" xfId="76" applyNumberFormat="1" applyFont="1" applyFill="1" applyBorder="1" applyAlignment="1" applyProtection="1">
      <alignment horizontal="center" vertical="center"/>
      <protection/>
    </xf>
    <xf numFmtId="177" fontId="6" fillId="33" borderId="0" xfId="76" applyNumberFormat="1" applyFont="1" applyFill="1" applyBorder="1" applyAlignment="1" applyProtection="1">
      <alignment horizontal="center" vertical="center"/>
      <protection/>
    </xf>
    <xf numFmtId="177" fontId="7" fillId="33" borderId="0" xfId="57" applyNumberFormat="1" applyFont="1" applyFill="1" applyBorder="1" applyAlignment="1" applyProtection="1">
      <alignment horizontal="center" vertical="center"/>
      <protection/>
    </xf>
    <xf numFmtId="177" fontId="7" fillId="33" borderId="0" xfId="57" applyNumberFormat="1" applyFont="1" applyFill="1" applyBorder="1" applyAlignment="1" applyProtection="1">
      <alignment horizontal="right" vertical="center"/>
      <protection/>
    </xf>
    <xf numFmtId="186" fontId="8" fillId="33" borderId="9" xfId="72" applyNumberFormat="1" applyFont="1" applyFill="1" applyBorder="1" applyAlignment="1" applyProtection="1">
      <alignment horizontal="center" vertical="center"/>
      <protection/>
    </xf>
    <xf numFmtId="177" fontId="8" fillId="33" borderId="9" xfId="57" applyNumberFormat="1" applyFont="1" applyFill="1" applyBorder="1" applyAlignment="1" applyProtection="1">
      <alignment horizontal="center" vertical="center"/>
      <protection/>
    </xf>
    <xf numFmtId="186" fontId="7" fillId="0" borderId="0" xfId="76" applyNumberFormat="1" applyFont="1" applyFill="1" applyBorder="1" applyAlignment="1">
      <alignment horizontal="center" vertical="center"/>
      <protection/>
    </xf>
    <xf numFmtId="184" fontId="18" fillId="33" borderId="9" xfId="57" applyNumberFormat="1" applyFont="1" applyFill="1" applyBorder="1" applyAlignment="1" applyProtection="1">
      <alignment horizontal="right" vertical="center"/>
      <protection/>
    </xf>
    <xf numFmtId="184" fontId="7" fillId="0" borderId="0" xfId="76" applyNumberFormat="1" applyFont="1" applyFill="1" applyBorder="1" applyAlignment="1">
      <alignment vertical="center"/>
      <protection/>
    </xf>
    <xf numFmtId="186" fontId="7" fillId="0" borderId="9" xfId="72" applyNumberFormat="1" applyFont="1" applyFill="1" applyBorder="1" applyAlignment="1" applyProtection="1">
      <alignment horizontal="left" vertical="center" wrapText="1"/>
      <protection/>
    </xf>
    <xf numFmtId="177" fontId="7" fillId="33" borderId="9" xfId="57" applyNumberFormat="1" applyFont="1" applyFill="1" applyBorder="1" applyAlignment="1" applyProtection="1">
      <alignment horizontal="right" vertical="center"/>
      <protection/>
    </xf>
    <xf numFmtId="184" fontId="7" fillId="33" borderId="9" xfId="57" applyNumberFormat="1" applyFont="1" applyFill="1" applyBorder="1" applyAlignment="1" applyProtection="1">
      <alignment horizontal="right" vertical="center"/>
      <protection/>
    </xf>
    <xf numFmtId="0" fontId="5" fillId="0" borderId="9" xfId="70" applyFont="1" applyFill="1" applyBorder="1" applyAlignment="1">
      <alignment vertical="center"/>
      <protection/>
    </xf>
    <xf numFmtId="184" fontId="5" fillId="33" borderId="9" xfId="70" applyNumberFormat="1" applyFont="1" applyFill="1" applyBorder="1" applyAlignment="1">
      <alignment horizontal="right" vertical="center"/>
      <protection/>
    </xf>
    <xf numFmtId="177" fontId="5" fillId="33" borderId="9" xfId="70" applyNumberFormat="1" applyFont="1" applyFill="1" applyBorder="1" applyAlignment="1">
      <alignment horizontal="right" vertical="center"/>
      <protection/>
    </xf>
    <xf numFmtId="0" fontId="5" fillId="33" borderId="9" xfId="73" applyFont="1" applyFill="1" applyBorder="1" applyAlignment="1">
      <alignment vertical="center"/>
      <protection/>
    </xf>
    <xf numFmtId="177" fontId="5" fillId="33" borderId="9" xfId="73" applyNumberFormat="1" applyFont="1" applyFill="1" applyBorder="1" applyAlignment="1">
      <alignment horizontal="right" vertical="center"/>
      <protection/>
    </xf>
    <xf numFmtId="184" fontId="5" fillId="33" borderId="9" xfId="73" applyNumberFormat="1" applyFont="1" applyFill="1" applyBorder="1" applyAlignment="1">
      <alignment horizontal="right" vertical="center"/>
      <protection/>
    </xf>
    <xf numFmtId="0" fontId="77" fillId="0" borderId="0" xfId="0" applyFont="1" applyFill="1" applyBorder="1" applyAlignment="1">
      <alignment vertical="center"/>
    </xf>
    <xf numFmtId="0" fontId="77"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9" fillId="0" borderId="9" xfId="0" applyFont="1" applyFill="1" applyBorder="1" applyAlignment="1">
      <alignment horizontal="center" vertical="center"/>
    </xf>
    <xf numFmtId="0" fontId="80" fillId="0" borderId="9" xfId="0" applyFont="1" applyFill="1" applyBorder="1" applyAlignment="1">
      <alignment horizontal="center" vertical="center"/>
    </xf>
    <xf numFmtId="0" fontId="79" fillId="0" borderId="9" xfId="0" applyNumberFormat="1" applyFont="1" applyFill="1" applyBorder="1" applyAlignment="1">
      <alignment horizontal="center" vertical="center" wrapText="1"/>
    </xf>
    <xf numFmtId="0" fontId="81" fillId="0" borderId="9" xfId="0" applyFont="1" applyFill="1" applyBorder="1" applyAlignment="1">
      <alignment vertical="center"/>
    </xf>
    <xf numFmtId="0" fontId="77" fillId="0" borderId="9" xfId="0" applyFont="1" applyFill="1" applyBorder="1" applyAlignment="1">
      <alignment horizontal="center" vertical="center"/>
    </xf>
    <xf numFmtId="0" fontId="81" fillId="0" borderId="9" xfId="0" applyFont="1" applyFill="1" applyBorder="1" applyAlignment="1">
      <alignment horizontal="left" vertical="center"/>
    </xf>
    <xf numFmtId="0" fontId="77" fillId="0" borderId="9" xfId="0" applyFont="1" applyFill="1" applyBorder="1" applyAlignment="1">
      <alignment horizontal="justify" vertical="center"/>
    </xf>
    <xf numFmtId="0" fontId="81" fillId="0" borderId="9" xfId="0" applyFont="1" applyFill="1" applyBorder="1" applyAlignment="1">
      <alignment horizontal="justify" vertical="center"/>
    </xf>
    <xf numFmtId="0" fontId="80" fillId="0" borderId="0" xfId="0" applyFont="1" applyFill="1" applyBorder="1" applyAlignment="1">
      <alignment vertical="center" wrapText="1"/>
    </xf>
    <xf numFmtId="0" fontId="82" fillId="0" borderId="0" xfId="0" applyFont="1" applyFill="1" applyBorder="1" applyAlignment="1">
      <alignment horizontal="center" vertical="center"/>
    </xf>
    <xf numFmtId="0" fontId="83" fillId="0" borderId="0" xfId="0" applyFont="1" applyFill="1" applyBorder="1" applyAlignment="1">
      <alignment horizontal="justify" vertical="center"/>
    </xf>
    <xf numFmtId="0" fontId="84" fillId="0" borderId="0" xfId="0" applyFont="1" applyFill="1" applyBorder="1" applyAlignment="1">
      <alignment horizontal="center" vertical="center"/>
    </xf>
    <xf numFmtId="0" fontId="85" fillId="0" borderId="0" xfId="0" applyFont="1" applyFill="1" applyBorder="1" applyAlignment="1">
      <alignment horizontal="center" vertical="center"/>
    </xf>
    <xf numFmtId="0" fontId="86" fillId="0" borderId="0" xfId="0" applyFont="1" applyFill="1" applyBorder="1" applyAlignment="1">
      <alignment horizontal="center" vertical="center"/>
    </xf>
    <xf numFmtId="57" fontId="86" fillId="0" borderId="0" xfId="0" applyNumberFormat="1" applyFont="1" applyFill="1" applyBorder="1" applyAlignment="1">
      <alignment horizontal="center" vertical="center"/>
    </xf>
    <xf numFmtId="186" fontId="6" fillId="33" borderId="0" xfId="76" applyNumberFormat="1" applyFont="1" applyFill="1" applyBorder="1" applyAlignment="1" applyProtection="1" quotePrefix="1">
      <alignment horizontal="center" vertical="center"/>
      <protection/>
    </xf>
    <xf numFmtId="186" fontId="6" fillId="33" borderId="0" xfId="76" applyNumberFormat="1" applyFont="1" applyFill="1" applyAlignment="1" applyProtection="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千位分隔[0] 3 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 2 2 3" xfId="53"/>
    <cellStyle name="20% - 强调文字颜色 2" xfId="54"/>
    <cellStyle name="40% - 强调文字颜色 2" xfId="55"/>
    <cellStyle name="强调文字颜色 3" xfId="56"/>
    <cellStyle name="千位分隔[0] 2" xfId="57"/>
    <cellStyle name="常规 3 2" xfId="58"/>
    <cellStyle name="强调文字颜色 4" xfId="59"/>
    <cellStyle name="20% - 强调文字颜色 4" xfId="60"/>
    <cellStyle name="40% - 强调文字颜色 4" xfId="61"/>
    <cellStyle name="常规 3 3" xfId="62"/>
    <cellStyle name="强调文字颜色 5" xfId="63"/>
    <cellStyle name="40% - 强调文字颜色 5" xfId="64"/>
    <cellStyle name="60% - 强调文字颜色 5" xfId="65"/>
    <cellStyle name="常规 3 4" xfId="66"/>
    <cellStyle name="强调文字颜色 6" xfId="67"/>
    <cellStyle name="常规 2 3" xfId="68"/>
    <cellStyle name="40% - 强调文字颜色 6" xfId="69"/>
    <cellStyle name="常规 2 3 2" xfId="70"/>
    <cellStyle name="60% - 强调文字颜色 6" xfId="71"/>
    <cellStyle name="常规 4" xfId="72"/>
    <cellStyle name="常规 2" xfId="73"/>
    <cellStyle name="常规 13" xfId="74"/>
    <cellStyle name="常规 11 2" xfId="75"/>
    <cellStyle name="常规 2 6" xfId="76"/>
    <cellStyle name="常规_2007人代会数据 2" xfId="77"/>
    <cellStyle name="常规 3" xfId="78"/>
    <cellStyle name="常规 10" xfId="79"/>
    <cellStyle name="常规 4 2" xfId="80"/>
    <cellStyle name="常规 3 5" xfId="81"/>
    <cellStyle name="常规 7" xfId="82"/>
    <cellStyle name="常规 6 2" xfId="83"/>
    <cellStyle name="常规 2 9"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externalLink" Target="externalLinks/externalLink6.xml" /><Relationship Id="rId51" Type="http://schemas.openxmlformats.org/officeDocument/2006/relationships/externalLink" Target="externalLinks/externalLink7.xml" /><Relationship Id="rId52" Type="http://schemas.openxmlformats.org/officeDocument/2006/relationships/externalLink" Target="externalLinks/externalLink8.xml" /><Relationship Id="rId53" Type="http://schemas.openxmlformats.org/officeDocument/2006/relationships/externalLink" Target="externalLinks/externalLink9.xml" /><Relationship Id="rId54" Type="http://schemas.openxmlformats.org/officeDocument/2006/relationships/externalLink" Target="externalLinks/externalLink10.xml" /><Relationship Id="rId55" Type="http://schemas.openxmlformats.org/officeDocument/2006/relationships/externalLink" Target="externalLinks/externalLink11.xml" /><Relationship Id="rId5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lyxfei\2020&#24180;\&#38215;&#34903;\2020&#24180;1-10&#26376;&#20065;&#38215;&#25910;&#20837;&#23436;&#25104;&#24773;&#20917;&#34920;.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9044;&#31639;&#31185;\&#30041;&#23384;\2021\&#39044;&#31639;&#25253;&#21578;\&#20004;&#20250;&#25253;&#21578;\&#20844;&#24320;\http:\10.85.123.1:6080\Documents%20and%20Settings\Administrator\&#26700;&#38754;\&#29579;&#26041;&#33459;2012\&#25253;&#36130;&#25919;&#37096;\2013&#39044;&#31639;&#25253;&#36130;&#25919;&#37096;\3&#26376;\3&#26376;\2013&#21306;&#21439;&#39044;&#31639;3.31\901%20&#28189;&#20013;&#213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9044;&#31639;&#31185;\&#30041;&#23384;\2021\&#39044;&#31639;&#25253;&#21578;\&#20004;&#20250;&#25253;&#21578;\&#20844;&#24320;\&#39044;&#31639;&#25253;&#21578;&#38468;&#34920;&#65288;&#20844;&#2432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9044;&#31639;&#31185;\2022&#24180;\&#36130;&#25919;&#25253;&#21578;\&#20004;&#20250;\&#20154;&#22823;\http:\10.85.123.1:6080\Documents%20and%20Settings\Administrator\&#26700;&#38754;\&#29579;&#26041;&#33459;2012\&#25253;&#36130;&#25919;&#37096;\2013&#39044;&#31639;&#25253;&#36130;&#25919;&#37096;\3&#26376;\3&#26376;\2013&#21306;&#21439;&#39044;&#31639;3.31\901%20&#28189;&#20013;&#213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37096;&#38376;&#39044;&#31639;&#65288;2012&#65289;\2012&#24066;&#32423;&#19987;&#39033;&#36164;&#37329;\2012&#24180;&#24066;&#32423;&#19987;&#39033;&#36164;&#37329;&#2408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Documents\2012&#24180;&#25991;&#20214;\2012&#24180;&#20915;&#31639;\&#20915;&#31639;&#36164;&#26009;\1231\POWER%20ASSUMPTION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39044;&#31639;&#31185;\2022&#24180;\&#36130;&#25919;&#25253;&#21578;\&#20004;&#20250;\&#20154;&#22823;\&#39044;&#31639;&#25253;&#21578;&#38468;&#34920;(&#34945;&#40527;&#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年收入任务核对"/>
      <sheetName val="上年同期（粘贴上年乡收入）"/>
      <sheetName val="乡完成"/>
      <sheetName val="乡收入"/>
      <sheetName val="基数"/>
      <sheetName val="税务"/>
      <sheetName val="本月税务（税务提供当月数）"/>
      <sheetName val="上月税务（粘贴上月累计数）"/>
      <sheetName val="非税"/>
      <sheetName val="志诚取数（当月，GDH自定义报表）"/>
      <sheetName val="上月乡收入（粘贴上月）"/>
      <sheetName val="当月乡收入"/>
      <sheetName val="乡镇分税种增减情况"/>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表四"/>
      <sheetName val="表五"/>
      <sheetName val="表六"/>
      <sheetName val="表一"/>
      <sheetName val="表二"/>
      <sheetName val="表三"/>
      <sheetName val="eqpmad2"/>
      <sheetName val="Main"/>
      <sheetName val="SW-TEO"/>
      <sheetName val="Toolbox"/>
      <sheetName val="15-2016转移支付分地区"/>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封面"/>
      <sheetName val="目录"/>
      <sheetName val="表1 2020年全区财政预算收入执行表"/>
      <sheetName val="表2 2020年全区财政预算支出执行表"/>
      <sheetName val="表3 2020年区级一般公共预算收支执行表"/>
      <sheetName val="2020年区级一般公共预算收支执行情况说明"/>
      <sheetName val="表4 2020年区级一般公共预算本级支出执行表"/>
      <sheetName val="表5 2020年区级一般公共预算转移支付收支执行表"/>
      <sheetName val="表6 2020年区级一般公共预算转移支付支出执行表（分地区）"/>
      <sheetName val="表7 2020年区级一般公共预算转移支付支出执行表（分项目）"/>
      <sheetName val="表8 2020年区级政府性基金预算收支执行表"/>
      <sheetName val="2020年区级政府性基金预算收支执行情况说明"/>
      <sheetName val="表9 2020年区级政府性基金预算本级支出执行表"/>
      <sheetName val="表10 2020年区级政府性基金预算转移支付收支执行表"/>
      <sheetName val="表11 2020年区级国有资本经营预算收支执行表"/>
      <sheetName val="说明-国资预算（1）"/>
      <sheetName val="表12 2020年全区社会保险基金预算收支执行表"/>
      <sheetName val="2020年社会保险基金预算收支执行情况说明"/>
      <sheetName val="表13 2021年区级一般公共预算收支预算表"/>
      <sheetName val="2021年区级一般公共预算收支预算说明"/>
      <sheetName val="表14 2021年区级一般公共预算本级支出预算表"/>
      <sheetName val="表15 2021年区级一般公共预算本级支出预算表"/>
      <sheetName val="表16 2021年区级一般公共预算本级基本支出预算表"/>
      <sheetName val="表17 2021年区级一般公共预算转移支付收支预算表"/>
      <sheetName val="表18 2021年区级一般公共预算转移支付支出预算表（分地区）"/>
      <sheetName val="表19 2021年区级一般公共预算转移支付支出预算表（分项目）"/>
      <sheetName val="表20 2021年区级政府性基金预算收支预算表"/>
      <sheetName val="2021年区级政府性基金预算收支预算说明"/>
      <sheetName val="表21 2021年区级政府性基金预算本级支出预算表"/>
      <sheetName val="表22 2021年区级政府性基金预算转移支付收支预算表"/>
      <sheetName val="表23 2021年区级国有资本经营预算收支预算表"/>
      <sheetName val="2021年区级国有资本经营预算收支预算说明"/>
      <sheetName val="表24 2021年铜梁区社会保险基金收入预算表"/>
      <sheetName val="表25 2021年铜梁区社会保险基金支出预算表"/>
      <sheetName val="表26 2021年铜梁区社会保险基金结余预算表"/>
      <sheetName val="2021年社会保险基金预算收支预算说明"/>
      <sheetName val="表27 铜梁区2020年地方政府债务限额及余额情况表"/>
      <sheetName val="表28 铜梁区2020年和2021年地方政府一般债务余额情况表"/>
      <sheetName val="表29 铜梁区2020年和2021年地方政府专项债务余额情况表"/>
      <sheetName val="表30 铜梁区地方政府债券发行及还本付息情况表"/>
      <sheetName val="表32 铜梁区本级2021年年初新增地方政府债券资金安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POWER ASSUMPTIONS"/>
      <sheetName val="SW-TEO"/>
      <sheetName val="Financ. Overview"/>
      <sheetName val="Toolbox"/>
      <sheetName val="乡镇信息表"/>
      <sheetName val="2011超支列报"/>
      <sheetName val="G.1R-Shou COP Gf"/>
      <sheetName val="15-2016转移支付分地区"/>
      <sheetName val="表四"/>
      <sheetName val="表五"/>
      <sheetName val="表六"/>
      <sheetName val="表一"/>
      <sheetName val="表二"/>
      <sheetName val="表三"/>
      <sheetName val="封面"/>
      <sheetName val="Op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四"/>
      <sheetName val="表五"/>
      <sheetName val="表六"/>
      <sheetName val="表一"/>
      <sheetName val="表二"/>
      <sheetName val="表三"/>
      <sheetName val="eqpmad2"/>
      <sheetName val="Main"/>
      <sheetName val="SW-TEO"/>
      <sheetName val="Toolbox"/>
      <sheetName val="15-2016转移支付分地区"/>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anc. Overview"/>
      <sheetName val="Toolbox"/>
      <sheetName val="G.1R-Shou COP Gf"/>
      <sheetName val="封面"/>
      <sheetName val="#REF!"/>
      <sheetName val="POWER ASSUMPTIONS"/>
      <sheetName val="乡镇信息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R-Shou COP Gf"/>
      <sheetName val="2012年市级专项资金帐"/>
      <sheetName val="2012年与市对账"/>
      <sheetName val="结算补助对账2013.0216"/>
      <sheetName val="2012专款使用情况表"/>
      <sheetName val="市级专款对账单12.31-1"/>
      <sheetName val="预安排"/>
      <sheetName val="补助基数"/>
      <sheetName val="相关政策"/>
      <sheetName val="市有我无"/>
      <sheetName val="转移支付12.31-1"/>
      <sheetName val="00000000"/>
      <sheetName val="结算补助对账2013.0118"/>
      <sheetName val="Sheet1"/>
      <sheetName val="XL4Poppy"/>
      <sheetName val="eqpmad2"/>
      <sheetName val="乡镇信息表"/>
    </sheetNames>
    <definedNames>
      <definedName name="Module.Prix_SMC" refersTo="#REF!"/>
      <definedName name="Prix_SMC" refersTo="#REF!"/>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 val="Sheet2"/>
      <sheetName val="表四"/>
      <sheetName val="表五"/>
      <sheetName val="表六"/>
      <sheetName val="表一"/>
      <sheetName val="表二"/>
      <sheetName val="表三"/>
      <sheetName val="#REF!"/>
      <sheetName val="Main"/>
      <sheetName val="Financ. Overview"/>
      <sheetName val="POWER ASSUMPTIONS"/>
      <sheetName val="G.1R-Shou COP Gf"/>
      <sheetName val="Open"/>
      <sheetName val="乡镇信息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 val="Main"/>
      <sheetName val="SW-TEO"/>
      <sheetName val="#REF!"/>
      <sheetName val="封面"/>
      <sheetName val="G.1R-Shou COP Gf"/>
      <sheetName val="乡镇信息表"/>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表1 2021年全区财政预算收入执行表"/>
      <sheetName val="表2 2021年全区财政预算支出执行表"/>
      <sheetName val="表3 2021年区级一般公共预算收支执行表"/>
      <sheetName val="2021年区级一般公共预算收支执行情况说明"/>
      <sheetName val="表4 2021年区级一般公共预算本级支出执行表"/>
      <sheetName val="表5 2021年区级一般公共预算转移支付收支执行表"/>
      <sheetName val="表6 2021年区级一般公共预算转移支付支出执行表（分地区）"/>
      <sheetName val="表7 2021年区级一般公共预算转移支付支出执行表（分项目）"/>
      <sheetName val="表8 2021年区级政府性基金预算收支执行表"/>
      <sheetName val="2021年区级政府性基金预算收支执行情况说明"/>
      <sheetName val="表9 2021年区级政府性基金预算本级支出执行表"/>
      <sheetName val="表10 2021年区级政府性基金预算转移支付收支执行表"/>
      <sheetName val="表11 2021年区级国有资本经营预算收支执行表"/>
      <sheetName val="说明-国资预算（1）"/>
      <sheetName val="表12 2021年全区社会保险基金预算收支执行表"/>
      <sheetName val="2021年社会保险基金预算收支执行情况说明"/>
      <sheetName val="表13 2022年区级一般公共预算收支预算表"/>
      <sheetName val="2022年区级一般公共预算收支预算说明"/>
      <sheetName val="表14 2022年区级一般公共预算本级支出预算表"/>
      <sheetName val="表15 2022年区级一般公共预算本级支出预算表"/>
      <sheetName val="表16 2022年区级一般公共预算本级基本支出预算表"/>
      <sheetName val="表17 2022年区级一般公共预算转移支付收支预算表"/>
      <sheetName val="表18 2022年区级一般公共预算转移支付支出预算表（分地区）"/>
      <sheetName val="表19 2022年区级一般公共预算转移支付支出预算表（分项目）"/>
      <sheetName val="表20 2022年区级政府性基金预算收支预算表"/>
      <sheetName val="2022年区级政府性基金预算收支预算说明"/>
      <sheetName val="表21 2022年区级政府性基金预算本级支出预算表"/>
      <sheetName val="表22 2022年区级政府性基金预算转移支付收支预算表"/>
      <sheetName val="表23 2022年区级国有资本经营预算收支预算表"/>
      <sheetName val="2022年区级国有资本经营预算收支预算说明"/>
      <sheetName val="表24 2022年铜梁区社会保险基金收入预算表"/>
      <sheetName val="表25 2022年铜梁区社会保险基金支出预算表"/>
      <sheetName val="表26 2022年铜梁区社会保险基金结余预算表"/>
      <sheetName val="2022年社会保险基金预算收支预算说明"/>
      <sheetName val="表27 铜梁区2021年地方政府债务限额及余额情况表"/>
      <sheetName val="表28 铜梁区2021年和2022年地方政府一般债务余额情况表"/>
      <sheetName val="表29 铜梁区2021年和2022年地方政府专项债务余额情况表"/>
      <sheetName val="表30 铜梁区地方政府债券发行及还本付息情况表"/>
      <sheetName val="表31 铜梁区2021年地方政府债务限额提前下达情况表"/>
      <sheetName val="表32 铜梁区本级2022年年初新增地方政府债券资金安排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3:A19"/>
  <sheetViews>
    <sheetView workbookViewId="0" topLeftCell="A1">
      <selection activeCell="A47" sqref="A47"/>
    </sheetView>
  </sheetViews>
  <sheetFormatPr defaultColWidth="9.00390625" defaultRowHeight="15"/>
  <cols>
    <col min="1" max="1" width="126.7109375" style="35" customWidth="1"/>
    <col min="2" max="16384" width="9.00390625" style="35" customWidth="1"/>
  </cols>
  <sheetData>
    <row r="1" ht="18.75" customHeight="1"/>
    <row r="2" ht="6.75" customHeight="1"/>
    <row r="3" ht="48" customHeight="1">
      <c r="A3" s="521" t="s">
        <v>0</v>
      </c>
    </row>
    <row r="4" ht="13.5" customHeight="1">
      <c r="A4" s="522"/>
    </row>
    <row r="5" ht="14.25">
      <c r="A5" s="523"/>
    </row>
    <row r="6" ht="14.25">
      <c r="A6" s="523"/>
    </row>
    <row r="7" ht="33" customHeight="1">
      <c r="A7" s="523"/>
    </row>
    <row r="8" ht="36.75">
      <c r="A8" s="524" t="s">
        <v>1</v>
      </c>
    </row>
    <row r="9" ht="36.75">
      <c r="A9" s="524" t="s">
        <v>2</v>
      </c>
    </row>
    <row r="10" ht="34.5">
      <c r="A10" s="525"/>
    </row>
    <row r="11" ht="20.25">
      <c r="A11" s="526"/>
    </row>
    <row r="12" ht="14.25">
      <c r="A12" s="523"/>
    </row>
    <row r="13" ht="14.25">
      <c r="A13" s="523"/>
    </row>
    <row r="14" ht="14.25">
      <c r="A14" s="523"/>
    </row>
    <row r="15" ht="14.25">
      <c r="A15" s="523"/>
    </row>
    <row r="16" ht="14.25">
      <c r="A16" s="523"/>
    </row>
    <row r="17" ht="14.25">
      <c r="A17" s="523"/>
    </row>
    <row r="18" ht="20.25">
      <c r="A18" s="527">
        <v>44958</v>
      </c>
    </row>
    <row r="19" ht="14.25">
      <c r="A19" s="52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rgb="FF00FF00"/>
  </sheetPr>
  <dimension ref="A1:C99"/>
  <sheetViews>
    <sheetView showZeros="0" zoomScale="130" zoomScaleNormal="130" workbookViewId="0" topLeftCell="A1">
      <selection activeCell="C10" sqref="C10"/>
    </sheetView>
  </sheetViews>
  <sheetFormatPr defaultColWidth="10.00390625" defaultRowHeight="15"/>
  <cols>
    <col min="1" max="1" width="56.57421875" style="337" customWidth="1"/>
    <col min="2" max="3" width="30.421875" style="338" customWidth="1"/>
    <col min="4" max="16384" width="10.00390625" style="338" customWidth="1"/>
  </cols>
  <sheetData>
    <row r="1" spans="1:3" ht="15.75">
      <c r="A1" s="4" t="s">
        <v>721</v>
      </c>
      <c r="B1" s="4"/>
      <c r="C1" s="4"/>
    </row>
    <row r="2" spans="1:3" ht="24">
      <c r="A2" s="83" t="s">
        <v>693</v>
      </c>
      <c r="B2" s="83"/>
      <c r="C2" s="83"/>
    </row>
    <row r="3" spans="1:3" ht="15.75">
      <c r="A3" s="339" t="s">
        <v>722</v>
      </c>
      <c r="B3" s="339"/>
      <c r="C3" s="339"/>
    </row>
    <row r="4" spans="1:3" ht="15.75">
      <c r="A4" s="340"/>
      <c r="B4" s="118"/>
      <c r="C4" s="118" t="s">
        <v>43</v>
      </c>
    </row>
    <row r="5" spans="1:3" ht="28.5" customHeight="1">
      <c r="A5" s="119" t="s">
        <v>723</v>
      </c>
      <c r="B5" s="120" t="s">
        <v>103</v>
      </c>
      <c r="C5" s="120" t="s">
        <v>71</v>
      </c>
    </row>
    <row r="6" spans="1:3" ht="28.5" customHeight="1">
      <c r="A6" s="341" t="s">
        <v>724</v>
      </c>
      <c r="B6" s="342">
        <v>38561</v>
      </c>
      <c r="C6" s="342">
        <f>C7</f>
        <v>53543</v>
      </c>
    </row>
    <row r="7" spans="1:3" ht="28.5" customHeight="1">
      <c r="A7" s="137" t="s">
        <v>696</v>
      </c>
      <c r="B7" s="342">
        <v>38561</v>
      </c>
      <c r="C7" s="342">
        <f>SUM(C8:C9)</f>
        <v>53543</v>
      </c>
    </row>
    <row r="8" spans="1:3" ht="28.5" customHeight="1">
      <c r="A8" s="121" t="s">
        <v>725</v>
      </c>
      <c r="B8" s="342">
        <v>38561</v>
      </c>
      <c r="C8" s="342">
        <v>46139</v>
      </c>
    </row>
    <row r="9" spans="1:3" ht="28.5" customHeight="1">
      <c r="A9" s="343" t="s">
        <v>726</v>
      </c>
      <c r="B9" s="342"/>
      <c r="C9" s="342">
        <v>7404</v>
      </c>
    </row>
    <row r="10" ht="19.5" customHeight="1"/>
    <row r="11" ht="19.5" customHeight="1">
      <c r="A11" s="338"/>
    </row>
    <row r="12" ht="19.5" customHeight="1">
      <c r="A12" s="338"/>
    </row>
    <row r="13" ht="19.5" customHeight="1">
      <c r="A13" s="338"/>
    </row>
    <row r="14" ht="19.5" customHeight="1">
      <c r="A14" s="338"/>
    </row>
    <row r="15" ht="19.5" customHeight="1">
      <c r="A15" s="338"/>
    </row>
    <row r="16" ht="19.5" customHeight="1">
      <c r="A16" s="338"/>
    </row>
    <row r="17" ht="19.5" customHeight="1">
      <c r="A17" s="338"/>
    </row>
    <row r="18" ht="19.5" customHeight="1">
      <c r="A18" s="338"/>
    </row>
    <row r="19" ht="19.5" customHeight="1">
      <c r="A19" s="338"/>
    </row>
    <row r="20" ht="19.5" customHeight="1">
      <c r="A20" s="338"/>
    </row>
    <row r="21" ht="19.5" customHeight="1">
      <c r="A21" s="338"/>
    </row>
    <row r="22" ht="19.5" customHeight="1">
      <c r="A22" s="338"/>
    </row>
    <row r="23" ht="19.5" customHeight="1">
      <c r="A23" s="338"/>
    </row>
    <row r="24" ht="19.5" customHeight="1">
      <c r="A24" s="338"/>
    </row>
    <row r="25" ht="19.5" customHeight="1">
      <c r="A25" s="338"/>
    </row>
    <row r="26" ht="19.5" customHeight="1">
      <c r="A26" s="338"/>
    </row>
    <row r="27" ht="19.5" customHeight="1">
      <c r="A27" s="338"/>
    </row>
    <row r="28" ht="19.5" customHeight="1">
      <c r="A28" s="338"/>
    </row>
    <row r="29" ht="19.5" customHeight="1">
      <c r="A29" s="338"/>
    </row>
    <row r="30" ht="19.5" customHeight="1">
      <c r="A30" s="338"/>
    </row>
    <row r="31" ht="19.5" customHeight="1">
      <c r="A31" s="338"/>
    </row>
    <row r="32" ht="15.75">
      <c r="A32" s="338"/>
    </row>
    <row r="33" ht="15.75">
      <c r="A33" s="338"/>
    </row>
    <row r="34" ht="15.75">
      <c r="A34" s="338"/>
    </row>
    <row r="35" ht="15.75">
      <c r="A35" s="338"/>
    </row>
    <row r="36" ht="15.75">
      <c r="A36" s="338"/>
    </row>
    <row r="37" ht="15.75">
      <c r="A37" s="338"/>
    </row>
    <row r="38" ht="15.75">
      <c r="A38" s="338"/>
    </row>
    <row r="39" ht="15.75">
      <c r="A39" s="338"/>
    </row>
    <row r="40" ht="15.75">
      <c r="A40" s="338"/>
    </row>
    <row r="41" ht="15.75">
      <c r="A41" s="338"/>
    </row>
    <row r="42" ht="15.75">
      <c r="A42" s="338"/>
    </row>
    <row r="43" ht="15.75">
      <c r="A43" s="338"/>
    </row>
    <row r="44" ht="15.75">
      <c r="A44" s="338"/>
    </row>
    <row r="45" ht="15.75">
      <c r="A45" s="338"/>
    </row>
    <row r="46" ht="15.75">
      <c r="A46" s="338"/>
    </row>
    <row r="47" ht="15.75">
      <c r="A47" s="338"/>
    </row>
    <row r="48" ht="15.75">
      <c r="A48" s="338"/>
    </row>
    <row r="49" ht="15.75">
      <c r="A49" s="338"/>
    </row>
    <row r="50" ht="15.75">
      <c r="A50" s="338"/>
    </row>
    <row r="51" ht="15.75">
      <c r="A51" s="338"/>
    </row>
    <row r="52" ht="15.75">
      <c r="A52" s="338"/>
    </row>
    <row r="53" ht="15.75">
      <c r="A53" s="338"/>
    </row>
    <row r="54" ht="15.75">
      <c r="A54" s="338"/>
    </row>
    <row r="55" ht="15.75">
      <c r="A55" s="338"/>
    </row>
    <row r="56" ht="15.75">
      <c r="A56" s="338"/>
    </row>
    <row r="57" ht="15.75">
      <c r="A57" s="338"/>
    </row>
    <row r="58" ht="15.75">
      <c r="A58" s="338"/>
    </row>
    <row r="59" ht="15.75">
      <c r="A59" s="338"/>
    </row>
    <row r="60" ht="15.75">
      <c r="A60" s="338"/>
    </row>
    <row r="61" ht="15.75">
      <c r="A61" s="338"/>
    </row>
    <row r="62" ht="15.75">
      <c r="A62" s="338"/>
    </row>
    <row r="63" ht="15.75">
      <c r="A63" s="338"/>
    </row>
    <row r="64" ht="15.75">
      <c r="A64" s="338"/>
    </row>
    <row r="65" ht="15.75">
      <c r="A65" s="338"/>
    </row>
    <row r="66" ht="15.75">
      <c r="A66" s="338"/>
    </row>
    <row r="67" ht="15.75">
      <c r="A67" s="338"/>
    </row>
    <row r="68" ht="15.75">
      <c r="A68" s="338"/>
    </row>
    <row r="69" ht="15.75">
      <c r="A69" s="338"/>
    </row>
    <row r="70" ht="15.75">
      <c r="A70" s="338"/>
    </row>
    <row r="71" ht="15.75">
      <c r="A71" s="338"/>
    </row>
    <row r="72" ht="15.75">
      <c r="A72" s="338"/>
    </row>
    <row r="73" ht="15.75">
      <c r="A73" s="338"/>
    </row>
    <row r="74" ht="15.75">
      <c r="A74" s="338"/>
    </row>
    <row r="75" ht="15.75">
      <c r="A75" s="338"/>
    </row>
    <row r="76" ht="15.75">
      <c r="A76" s="338"/>
    </row>
    <row r="77" ht="15.75">
      <c r="A77" s="338"/>
    </row>
    <row r="78" ht="15.75">
      <c r="A78" s="338"/>
    </row>
    <row r="79" ht="15.75">
      <c r="A79" s="338"/>
    </row>
    <row r="80" ht="15.75">
      <c r="A80" s="338"/>
    </row>
    <row r="81" ht="15.75">
      <c r="A81" s="338"/>
    </row>
    <row r="82" ht="15.75">
      <c r="A82" s="338"/>
    </row>
    <row r="83" ht="15.75">
      <c r="A83" s="338"/>
    </row>
    <row r="84" ht="15.75">
      <c r="A84" s="338"/>
    </row>
    <row r="85" ht="15.75">
      <c r="A85" s="338"/>
    </row>
    <row r="86" ht="15.75">
      <c r="A86" s="338"/>
    </row>
    <row r="87" ht="15.75">
      <c r="A87" s="338"/>
    </row>
    <row r="88" ht="15.75">
      <c r="A88" s="338"/>
    </row>
    <row r="89" ht="15.75">
      <c r="A89" s="338"/>
    </row>
    <row r="90" ht="15.75">
      <c r="A90" s="338"/>
    </row>
    <row r="91" ht="15.75">
      <c r="A91" s="338"/>
    </row>
    <row r="92" ht="15.75">
      <c r="A92" s="338"/>
    </row>
    <row r="93" ht="15.75">
      <c r="A93" s="338"/>
    </row>
    <row r="94" ht="15.75">
      <c r="A94" s="338"/>
    </row>
    <row r="95" ht="15.75">
      <c r="A95" s="338"/>
    </row>
    <row r="96" ht="15.75">
      <c r="A96" s="338"/>
    </row>
    <row r="97" ht="15.75">
      <c r="A97" s="338"/>
    </row>
    <row r="98" ht="15.75">
      <c r="A98" s="338"/>
    </row>
    <row r="99" ht="15.75">
      <c r="A99" s="338"/>
    </row>
  </sheetData>
  <sheetProtection/>
  <mergeCells count="3">
    <mergeCell ref="A1:C1"/>
    <mergeCell ref="A2:C2"/>
    <mergeCell ref="A3:C3"/>
  </mergeCells>
  <printOptions horizontalCentered="1"/>
  <pageMargins left="0.3937007874015748" right="0.3937007874015748" top="0.7874015748031497" bottom="0.7874015748031497" header="0" footer="0"/>
  <pageSetup firstPageNumber="17" useFirstPageNumber="1" fitToHeight="0" horizontalDpi="600" verticalDpi="600" orientation="landscape" paperSize="9" scale="95"/>
  <headerFooter>
    <oddFooter>&amp;C&amp;P</oddFooter>
  </headerFooter>
</worksheet>
</file>

<file path=xl/worksheets/sheet11.xml><?xml version="1.0" encoding="utf-8"?>
<worksheet xmlns="http://schemas.openxmlformats.org/spreadsheetml/2006/main" xmlns:r="http://schemas.openxmlformats.org/officeDocument/2006/relationships">
  <sheetPr>
    <tabColor rgb="FF00FF00"/>
  </sheetPr>
  <dimension ref="A1:Q22"/>
  <sheetViews>
    <sheetView workbookViewId="0" topLeftCell="A1">
      <selection activeCell="A2" sqref="A2:H2"/>
    </sheetView>
  </sheetViews>
  <sheetFormatPr defaultColWidth="9.00390625" defaultRowHeight="15"/>
  <cols>
    <col min="1" max="1" width="37.57421875" style="35" customWidth="1"/>
    <col min="2" max="5" width="15.421875" style="35" customWidth="1"/>
    <col min="6" max="6" width="15.421875" style="35" hidden="1" customWidth="1"/>
    <col min="7" max="8" width="15.421875" style="35" customWidth="1"/>
    <col min="9" max="9" width="36.7109375" style="35" customWidth="1"/>
    <col min="10" max="13" width="15.57421875" style="35" customWidth="1"/>
    <col min="14" max="14" width="15.57421875" style="283" hidden="1" customWidth="1"/>
    <col min="15" max="15" width="15.57421875" style="284" customWidth="1"/>
    <col min="16" max="16" width="15.57421875" style="35" customWidth="1"/>
    <col min="17" max="16384" width="9.00390625" style="35" customWidth="1"/>
  </cols>
  <sheetData>
    <row r="1" spans="1:16" ht="15.75">
      <c r="A1" s="285" t="s">
        <v>727</v>
      </c>
      <c r="B1" s="285"/>
      <c r="C1" s="285"/>
      <c r="D1" s="285"/>
      <c r="E1" s="285"/>
      <c r="F1" s="285"/>
      <c r="G1" s="285"/>
      <c r="H1" s="285"/>
      <c r="I1" s="285" t="s">
        <v>728</v>
      </c>
      <c r="J1" s="40"/>
      <c r="K1" s="40"/>
      <c r="L1" s="4"/>
      <c r="M1" s="40"/>
      <c r="N1" s="40"/>
      <c r="O1" s="315"/>
      <c r="P1" s="40"/>
    </row>
    <row r="2" spans="1:16" ht="24">
      <c r="A2" s="62" t="s">
        <v>729</v>
      </c>
      <c r="B2" s="62"/>
      <c r="C2" s="62"/>
      <c r="D2" s="62"/>
      <c r="E2" s="62"/>
      <c r="F2" s="62"/>
      <c r="G2" s="62"/>
      <c r="H2" s="62"/>
      <c r="I2" s="62" t="s">
        <v>729</v>
      </c>
      <c r="J2" s="62"/>
      <c r="K2" s="62"/>
      <c r="L2" s="83"/>
      <c r="M2" s="62"/>
      <c r="N2" s="62"/>
      <c r="O2" s="316"/>
      <c r="P2" s="62"/>
    </row>
    <row r="3" spans="1:16" ht="15.75">
      <c r="A3" s="286" t="s">
        <v>730</v>
      </c>
      <c r="B3" s="286"/>
      <c r="C3" s="286"/>
      <c r="D3" s="286"/>
      <c r="E3" s="286"/>
      <c r="F3" s="286"/>
      <c r="G3" s="286"/>
      <c r="H3" s="287" t="s">
        <v>43</v>
      </c>
      <c r="I3" s="286"/>
      <c r="J3" s="317"/>
      <c r="K3" s="317"/>
      <c r="L3" s="318"/>
      <c r="M3" s="317"/>
      <c r="N3" s="317"/>
      <c r="O3" s="319"/>
      <c r="P3" s="287" t="s">
        <v>43</v>
      </c>
    </row>
    <row r="4" spans="1:16" ht="31.5">
      <c r="A4" s="288" t="s">
        <v>635</v>
      </c>
      <c r="B4" s="236" t="s">
        <v>103</v>
      </c>
      <c r="C4" s="236" t="s">
        <v>104</v>
      </c>
      <c r="D4" s="236" t="s">
        <v>105</v>
      </c>
      <c r="E4" s="236" t="s">
        <v>71</v>
      </c>
      <c r="F4" s="289" t="s">
        <v>731</v>
      </c>
      <c r="G4" s="236" t="s">
        <v>108</v>
      </c>
      <c r="H4" s="237" t="s">
        <v>109</v>
      </c>
      <c r="I4" s="288" t="s">
        <v>185</v>
      </c>
      <c r="J4" s="236" t="s">
        <v>103</v>
      </c>
      <c r="K4" s="236" t="s">
        <v>104</v>
      </c>
      <c r="L4" s="320" t="s">
        <v>105</v>
      </c>
      <c r="M4" s="236" t="s">
        <v>71</v>
      </c>
      <c r="N4" s="289" t="s">
        <v>731</v>
      </c>
      <c r="O4" s="321" t="s">
        <v>108</v>
      </c>
      <c r="P4" s="237" t="s">
        <v>109</v>
      </c>
    </row>
    <row r="5" spans="1:17" ht="26.25" customHeight="1">
      <c r="A5" s="290" t="s">
        <v>732</v>
      </c>
      <c r="B5" s="147">
        <f>B6+B12</f>
        <v>800326</v>
      </c>
      <c r="C5" s="147">
        <f>C6+C12</f>
        <v>1029917</v>
      </c>
      <c r="D5" s="291">
        <f>D6+D12</f>
        <v>1029667</v>
      </c>
      <c r="E5" s="291">
        <f>E6+E12</f>
        <v>1029803</v>
      </c>
      <c r="F5" s="292"/>
      <c r="G5" s="293"/>
      <c r="H5" s="294"/>
      <c r="I5" s="290" t="s">
        <v>732</v>
      </c>
      <c r="J5" s="322">
        <f>J6+J15</f>
        <v>800326</v>
      </c>
      <c r="K5" s="322">
        <f>K6+K15</f>
        <v>1029917</v>
      </c>
      <c r="L5" s="323">
        <f>L6+L15</f>
        <v>1029667</v>
      </c>
      <c r="M5" s="322">
        <f>M6+M15</f>
        <v>1029803</v>
      </c>
      <c r="N5" s="324"/>
      <c r="O5" s="293">
        <f>M5/L5</f>
        <v>1</v>
      </c>
      <c r="P5" s="294"/>
      <c r="Q5" s="314"/>
    </row>
    <row r="6" spans="1:16" ht="26.25" customHeight="1">
      <c r="A6" s="295" t="s">
        <v>113</v>
      </c>
      <c r="B6" s="291">
        <f>SUM(B7:B11)</f>
        <v>740000</v>
      </c>
      <c r="C6" s="291">
        <v>740000</v>
      </c>
      <c r="D6" s="291">
        <f>SUM(D7:D11)</f>
        <v>740000</v>
      </c>
      <c r="E6" s="291">
        <v>740136</v>
      </c>
      <c r="F6" s="292">
        <f>SUM(F7:F11)</f>
        <v>742019</v>
      </c>
      <c r="G6" s="293">
        <f aca="true" t="shared" si="0" ref="G6:G11">E6/D6</f>
        <v>1</v>
      </c>
      <c r="H6" s="296">
        <v>-0.3</v>
      </c>
      <c r="I6" s="295" t="s">
        <v>114</v>
      </c>
      <c r="J6" s="322">
        <f>SUM(J7:J14)</f>
        <v>490834</v>
      </c>
      <c r="K6" s="322">
        <f>SUM(K7:K14)</f>
        <v>805917</v>
      </c>
      <c r="L6" s="323">
        <f>SUM(L7:L14)</f>
        <v>805667</v>
      </c>
      <c r="M6" s="322">
        <f>SUM(M7:M14)</f>
        <v>760380</v>
      </c>
      <c r="N6" s="324">
        <f>SUM(N7:N14)</f>
        <v>607914</v>
      </c>
      <c r="O6" s="293">
        <f aca="true" t="shared" si="1" ref="O6:O14">M6/L6</f>
        <v>0.944</v>
      </c>
      <c r="P6" s="325">
        <v>25.1</v>
      </c>
    </row>
    <row r="7" spans="1:16" ht="26.25" customHeight="1">
      <c r="A7" s="146" t="s">
        <v>733</v>
      </c>
      <c r="B7" s="297">
        <v>10000</v>
      </c>
      <c r="C7" s="297">
        <v>10000</v>
      </c>
      <c r="D7" s="297">
        <v>10000</v>
      </c>
      <c r="E7" s="297">
        <v>22679</v>
      </c>
      <c r="F7" s="298">
        <v>20081</v>
      </c>
      <c r="G7" s="293">
        <f t="shared" si="0"/>
        <v>2.268</v>
      </c>
      <c r="H7" s="296">
        <v>12.9</v>
      </c>
      <c r="I7" s="146" t="s">
        <v>734</v>
      </c>
      <c r="J7" s="326"/>
      <c r="K7" s="327"/>
      <c r="L7" s="328"/>
      <c r="M7" s="328"/>
      <c r="N7" s="329"/>
      <c r="O7" s="293"/>
      <c r="P7" s="325"/>
    </row>
    <row r="8" spans="1:16" ht="26.25" customHeight="1">
      <c r="A8" s="146" t="s">
        <v>735</v>
      </c>
      <c r="B8" s="297">
        <v>300</v>
      </c>
      <c r="C8" s="297">
        <v>300</v>
      </c>
      <c r="D8" s="297">
        <v>300</v>
      </c>
      <c r="E8" s="297">
        <v>769</v>
      </c>
      <c r="F8" s="298">
        <v>788</v>
      </c>
      <c r="G8" s="293">
        <f t="shared" si="0"/>
        <v>2.563</v>
      </c>
      <c r="H8" s="296">
        <v>-2.4</v>
      </c>
      <c r="I8" s="146" t="s">
        <v>736</v>
      </c>
      <c r="J8" s="326">
        <v>1515</v>
      </c>
      <c r="K8" s="326">
        <v>800</v>
      </c>
      <c r="L8" s="326">
        <v>800</v>
      </c>
      <c r="M8" s="328">
        <v>742</v>
      </c>
      <c r="N8" s="329">
        <v>716</v>
      </c>
      <c r="O8" s="293">
        <f t="shared" si="1"/>
        <v>0.928</v>
      </c>
      <c r="P8" s="325">
        <v>3.6</v>
      </c>
    </row>
    <row r="9" spans="1:16" ht="26.25" customHeight="1">
      <c r="A9" s="146" t="s">
        <v>737</v>
      </c>
      <c r="B9" s="297">
        <v>699200</v>
      </c>
      <c r="C9" s="299">
        <v>699200</v>
      </c>
      <c r="D9" s="299">
        <v>699200</v>
      </c>
      <c r="E9" s="297">
        <v>707469</v>
      </c>
      <c r="F9" s="298">
        <v>696397</v>
      </c>
      <c r="G9" s="293">
        <f t="shared" si="0"/>
        <v>1.012</v>
      </c>
      <c r="H9" s="296">
        <v>1.6</v>
      </c>
      <c r="I9" s="146" t="s">
        <v>738</v>
      </c>
      <c r="J9" s="326">
        <v>406678</v>
      </c>
      <c r="K9" s="326">
        <v>523969</v>
      </c>
      <c r="L9" s="326">
        <f>523969-250</f>
        <v>523719</v>
      </c>
      <c r="M9" s="328">
        <v>496200</v>
      </c>
      <c r="N9" s="329">
        <v>517093</v>
      </c>
      <c r="O9" s="293">
        <f t="shared" si="1"/>
        <v>0.947</v>
      </c>
      <c r="P9" s="325">
        <v>-4</v>
      </c>
    </row>
    <row r="10" spans="1:16" ht="26.25" customHeight="1">
      <c r="A10" s="300" t="s">
        <v>739</v>
      </c>
      <c r="B10" s="297">
        <v>500</v>
      </c>
      <c r="C10" s="297">
        <v>500</v>
      </c>
      <c r="D10" s="297">
        <v>500</v>
      </c>
      <c r="E10" s="297">
        <v>552</v>
      </c>
      <c r="F10" s="298">
        <v>581</v>
      </c>
      <c r="G10" s="293">
        <f t="shared" si="0"/>
        <v>1.104</v>
      </c>
      <c r="H10" s="296">
        <v>-5</v>
      </c>
      <c r="I10" s="146" t="s">
        <v>740</v>
      </c>
      <c r="J10" s="326">
        <v>4259</v>
      </c>
      <c r="K10" s="326">
        <v>5000</v>
      </c>
      <c r="L10" s="326">
        <v>5000</v>
      </c>
      <c r="M10" s="328">
        <v>3648</v>
      </c>
      <c r="N10" s="329">
        <v>452</v>
      </c>
      <c r="O10" s="293">
        <f t="shared" si="1"/>
        <v>0.73</v>
      </c>
      <c r="P10" s="325">
        <v>707.1</v>
      </c>
    </row>
    <row r="11" spans="1:16" ht="26.25" customHeight="1">
      <c r="A11" s="300" t="s">
        <v>741</v>
      </c>
      <c r="B11" s="297">
        <v>30000</v>
      </c>
      <c r="C11" s="297">
        <v>30000</v>
      </c>
      <c r="D11" s="297">
        <v>30000</v>
      </c>
      <c r="E11" s="297">
        <v>8667</v>
      </c>
      <c r="F11" s="298">
        <v>24172</v>
      </c>
      <c r="G11" s="293">
        <f t="shared" si="0"/>
        <v>0.289</v>
      </c>
      <c r="H11" s="296">
        <v>-64.1</v>
      </c>
      <c r="I11" s="146" t="s">
        <v>742</v>
      </c>
      <c r="J11" s="326"/>
      <c r="K11" s="326"/>
      <c r="L11" s="326"/>
      <c r="M11" s="328"/>
      <c r="N11" s="329"/>
      <c r="O11" s="293"/>
      <c r="P11" s="325"/>
    </row>
    <row r="12" spans="1:16" ht="26.25" customHeight="1">
      <c r="A12" s="295" t="s">
        <v>159</v>
      </c>
      <c r="B12" s="243">
        <f>B13+B14+B17+B18</f>
        <v>60326</v>
      </c>
      <c r="C12" s="243">
        <f>C13+C14+C17+C18</f>
        <v>289917</v>
      </c>
      <c r="D12" s="243">
        <v>289667</v>
      </c>
      <c r="E12" s="243">
        <f>E13+E14+E17+E18</f>
        <v>289667</v>
      </c>
      <c r="F12" s="301"/>
      <c r="G12" s="147"/>
      <c r="H12" s="296"/>
      <c r="I12" s="146" t="s">
        <v>743</v>
      </c>
      <c r="J12" s="326">
        <v>53382</v>
      </c>
      <c r="K12" s="326">
        <v>250000</v>
      </c>
      <c r="L12" s="326">
        <v>250000</v>
      </c>
      <c r="M12" s="328">
        <v>233642</v>
      </c>
      <c r="N12" s="329">
        <v>69672</v>
      </c>
      <c r="O12" s="293">
        <f t="shared" si="1"/>
        <v>0.935</v>
      </c>
      <c r="P12" s="325">
        <v>235.3</v>
      </c>
    </row>
    <row r="13" spans="1:16" ht="26.25" customHeight="1">
      <c r="A13" s="300" t="s">
        <v>161</v>
      </c>
      <c r="B13" s="122">
        <v>5018</v>
      </c>
      <c r="C13" s="122">
        <v>8000</v>
      </c>
      <c r="D13" s="122">
        <v>7750</v>
      </c>
      <c r="E13" s="122">
        <v>7750</v>
      </c>
      <c r="F13" s="302"/>
      <c r="G13" s="147"/>
      <c r="H13" s="296"/>
      <c r="I13" s="146" t="s">
        <v>744</v>
      </c>
      <c r="J13" s="326">
        <v>25000</v>
      </c>
      <c r="K13" s="326">
        <v>26146</v>
      </c>
      <c r="L13" s="326">
        <v>26146</v>
      </c>
      <c r="M13" s="328">
        <v>26146</v>
      </c>
      <c r="N13" s="329">
        <v>19980</v>
      </c>
      <c r="O13" s="293">
        <f t="shared" si="1"/>
        <v>1</v>
      </c>
      <c r="P13" s="325">
        <v>30.9</v>
      </c>
    </row>
    <row r="14" spans="1:16" ht="26.25" customHeight="1">
      <c r="A14" s="113" t="s">
        <v>745</v>
      </c>
      <c r="B14" s="303">
        <f>B15+B16</f>
        <v>0</v>
      </c>
      <c r="C14" s="303">
        <f>C15+C16</f>
        <v>226200</v>
      </c>
      <c r="D14" s="303">
        <v>226200</v>
      </c>
      <c r="E14" s="303">
        <v>226200</v>
      </c>
      <c r="F14" s="304"/>
      <c r="G14" s="305"/>
      <c r="H14" s="306"/>
      <c r="I14" s="146" t="s">
        <v>746</v>
      </c>
      <c r="J14" s="330"/>
      <c r="K14" s="326">
        <v>2</v>
      </c>
      <c r="L14" s="326">
        <v>2</v>
      </c>
      <c r="M14" s="328">
        <v>2</v>
      </c>
      <c r="N14" s="329">
        <v>1</v>
      </c>
      <c r="O14" s="293">
        <f t="shared" si="1"/>
        <v>1</v>
      </c>
      <c r="P14" s="325">
        <v>100</v>
      </c>
    </row>
    <row r="15" spans="1:16" ht="26.25" customHeight="1">
      <c r="A15" s="113" t="s">
        <v>747</v>
      </c>
      <c r="B15" s="303"/>
      <c r="C15" s="303">
        <v>222200</v>
      </c>
      <c r="D15" s="303">
        <v>222200</v>
      </c>
      <c r="E15" s="303">
        <v>222200</v>
      </c>
      <c r="F15" s="304"/>
      <c r="G15" s="305"/>
      <c r="H15" s="306"/>
      <c r="I15" s="295" t="s">
        <v>164</v>
      </c>
      <c r="J15" s="322">
        <f>SUM(J16:J20)</f>
        <v>309492</v>
      </c>
      <c r="K15" s="322">
        <f>SUM(K16:K20)</f>
        <v>224000</v>
      </c>
      <c r="L15" s="323">
        <f>SUM(L16:L20)</f>
        <v>224000</v>
      </c>
      <c r="M15" s="322">
        <f>SUM(M16:M20)</f>
        <v>269423</v>
      </c>
      <c r="N15" s="324"/>
      <c r="O15" s="245"/>
      <c r="P15" s="331"/>
    </row>
    <row r="16" spans="1:16" ht="26.25" customHeight="1">
      <c r="A16" s="113" t="s">
        <v>748</v>
      </c>
      <c r="B16" s="303"/>
      <c r="C16" s="303">
        <v>4000</v>
      </c>
      <c r="D16" s="303">
        <v>4000</v>
      </c>
      <c r="E16" s="303">
        <v>4000</v>
      </c>
      <c r="F16" s="304"/>
      <c r="G16" s="305"/>
      <c r="H16" s="306"/>
      <c r="I16" s="332" t="s">
        <v>166</v>
      </c>
      <c r="J16" s="322">
        <v>29492</v>
      </c>
      <c r="K16" s="322">
        <v>40000</v>
      </c>
      <c r="L16" s="323">
        <v>40000</v>
      </c>
      <c r="M16" s="322">
        <v>36785</v>
      </c>
      <c r="N16" s="324"/>
      <c r="O16" s="245"/>
      <c r="P16" s="331"/>
    </row>
    <row r="17" spans="1:16" ht="26.25" customHeight="1">
      <c r="A17" s="307" t="s">
        <v>749</v>
      </c>
      <c r="B17" s="308">
        <v>55308</v>
      </c>
      <c r="C17" s="308">
        <v>55717</v>
      </c>
      <c r="D17" s="308">
        <v>55717</v>
      </c>
      <c r="E17" s="308">
        <v>55717</v>
      </c>
      <c r="F17" s="309"/>
      <c r="G17" s="308"/>
      <c r="H17" s="310"/>
      <c r="I17" s="332" t="s">
        <v>168</v>
      </c>
      <c r="J17" s="275"/>
      <c r="K17" s="333"/>
      <c r="L17" s="323"/>
      <c r="M17" s="322">
        <v>5441</v>
      </c>
      <c r="N17" s="324"/>
      <c r="O17" s="334"/>
      <c r="P17" s="335"/>
    </row>
    <row r="18" spans="1:16" ht="26.25" customHeight="1">
      <c r="A18" s="300" t="s">
        <v>167</v>
      </c>
      <c r="B18" s="305"/>
      <c r="C18" s="305"/>
      <c r="D18" s="305"/>
      <c r="E18" s="305"/>
      <c r="F18" s="311"/>
      <c r="G18" s="305"/>
      <c r="H18" s="312"/>
      <c r="I18" s="300" t="s">
        <v>750</v>
      </c>
      <c r="J18" s="328">
        <v>280000</v>
      </c>
      <c r="K18" s="328">
        <v>180000</v>
      </c>
      <c r="L18" s="328">
        <v>180000</v>
      </c>
      <c r="M18" s="328">
        <v>180000</v>
      </c>
      <c r="N18" s="329"/>
      <c r="O18" s="334"/>
      <c r="P18" s="335"/>
    </row>
    <row r="19" spans="1:16" ht="26.25" customHeight="1">
      <c r="A19" s="313" t="s">
        <v>751</v>
      </c>
      <c r="B19" s="313"/>
      <c r="C19" s="313"/>
      <c r="D19" s="313"/>
      <c r="E19" s="313"/>
      <c r="F19" s="313"/>
      <c r="G19" s="313"/>
      <c r="H19" s="313"/>
      <c r="I19" s="113" t="s">
        <v>752</v>
      </c>
      <c r="J19" s="328"/>
      <c r="K19" s="328">
        <v>4000</v>
      </c>
      <c r="L19" s="328">
        <v>4000</v>
      </c>
      <c r="M19" s="328">
        <v>4000</v>
      </c>
      <c r="N19" s="329"/>
      <c r="O19" s="334"/>
      <c r="P19" s="335"/>
    </row>
    <row r="20" spans="1:16" ht="26.25" customHeight="1">
      <c r="A20" s="313"/>
      <c r="B20" s="313"/>
      <c r="C20" s="313"/>
      <c r="D20" s="313"/>
      <c r="E20" s="313"/>
      <c r="F20" s="313"/>
      <c r="G20" s="313"/>
      <c r="H20" s="313"/>
      <c r="I20" s="300" t="s">
        <v>753</v>
      </c>
      <c r="J20" s="335"/>
      <c r="K20" s="335"/>
      <c r="L20" s="336"/>
      <c r="M20" s="322">
        <v>43197</v>
      </c>
      <c r="N20" s="324"/>
      <c r="O20" s="245"/>
      <c r="P20" s="335"/>
    </row>
    <row r="21" ht="26.25" customHeight="1"/>
    <row r="22" spans="6:7" ht="13.5">
      <c r="F22" s="283"/>
      <c r="G22" s="314"/>
    </row>
  </sheetData>
  <sheetProtection/>
  <mergeCells count="3">
    <mergeCell ref="A2:H2"/>
    <mergeCell ref="I2:P2"/>
    <mergeCell ref="A19:H20"/>
  </mergeCells>
  <printOptions horizontalCentered="1"/>
  <pageMargins left="0.3937007874015748" right="0.3937007874015748" top="0.7874015748031497" bottom="0.7874015748031497" header="0" footer="0"/>
  <pageSetup firstPageNumber="18" useFirstPageNumber="1" horizontalDpi="600" verticalDpi="600" orientation="landscape" paperSize="9" scale="85"/>
  <headerFooter>
    <oddFooter>&amp;C&amp;P</odd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tabColor rgb="FF00FF00"/>
  </sheetPr>
  <dimension ref="A1:D35"/>
  <sheetViews>
    <sheetView workbookViewId="0" topLeftCell="A1">
      <selection activeCell="D39" sqref="D39"/>
    </sheetView>
  </sheetViews>
  <sheetFormatPr defaultColWidth="9.00390625" defaultRowHeight="15"/>
  <cols>
    <col min="1" max="3" width="22.00390625" style="35" customWidth="1"/>
    <col min="4" max="4" width="65.00390625" style="35" customWidth="1"/>
    <col min="5" max="5" width="28.8515625" style="35" customWidth="1"/>
    <col min="6" max="16384" width="9.00390625" style="35" customWidth="1"/>
  </cols>
  <sheetData>
    <row r="1" spans="1:4" ht="66" customHeight="1">
      <c r="A1" s="36" t="s">
        <v>754</v>
      </c>
      <c r="B1" s="36"/>
      <c r="C1" s="36"/>
      <c r="D1" s="36"/>
    </row>
    <row r="2" spans="1:4" ht="13.5">
      <c r="A2" s="54" t="s">
        <v>755</v>
      </c>
      <c r="B2" s="55"/>
      <c r="C2" s="55"/>
      <c r="D2" s="55"/>
    </row>
    <row r="3" spans="1:4" ht="11.25" customHeight="1">
      <c r="A3" s="55"/>
      <c r="B3" s="55"/>
      <c r="C3" s="55"/>
      <c r="D3" s="55"/>
    </row>
    <row r="4" spans="1:4" ht="11.25" customHeight="1">
      <c r="A4" s="55"/>
      <c r="B4" s="55"/>
      <c r="C4" s="55"/>
      <c r="D4" s="55"/>
    </row>
    <row r="5" spans="1:4" ht="11.25" customHeight="1">
      <c r="A5" s="55"/>
      <c r="B5" s="55"/>
      <c r="C5" s="55"/>
      <c r="D5" s="55"/>
    </row>
    <row r="6" spans="1:4" ht="11.25" customHeight="1">
      <c r="A6" s="55"/>
      <c r="B6" s="55"/>
      <c r="C6" s="55"/>
      <c r="D6" s="55"/>
    </row>
    <row r="7" spans="1:4" ht="11.25" customHeight="1">
      <c r="A7" s="55"/>
      <c r="B7" s="55"/>
      <c r="C7" s="55"/>
      <c r="D7" s="55"/>
    </row>
    <row r="8" spans="1:4" ht="11.25" customHeight="1">
      <c r="A8" s="55"/>
      <c r="B8" s="55"/>
      <c r="C8" s="55"/>
      <c r="D8" s="55"/>
    </row>
    <row r="9" spans="1:4" ht="11.25" customHeight="1">
      <c r="A9" s="55"/>
      <c r="B9" s="55"/>
      <c r="C9" s="55"/>
      <c r="D9" s="55"/>
    </row>
    <row r="10" spans="1:4" ht="11.25" customHeight="1">
      <c r="A10" s="55"/>
      <c r="B10" s="55"/>
      <c r="C10" s="55"/>
      <c r="D10" s="55"/>
    </row>
    <row r="11" spans="1:4" ht="11.25" customHeight="1">
      <c r="A11" s="55"/>
      <c r="B11" s="55"/>
      <c r="C11" s="55"/>
      <c r="D11" s="55"/>
    </row>
    <row r="12" spans="1:4" ht="11.25" customHeight="1">
      <c r="A12" s="55"/>
      <c r="B12" s="55"/>
      <c r="C12" s="55"/>
      <c r="D12" s="55"/>
    </row>
    <row r="13" spans="1:4" ht="11.25" customHeight="1">
      <c r="A13" s="55"/>
      <c r="B13" s="55"/>
      <c r="C13" s="55"/>
      <c r="D13" s="55"/>
    </row>
    <row r="14" spans="1:4" ht="11.25" customHeight="1">
      <c r="A14" s="55"/>
      <c r="B14" s="55"/>
      <c r="C14" s="55"/>
      <c r="D14" s="55"/>
    </row>
    <row r="15" spans="1:4" ht="11.25" customHeight="1">
      <c r="A15" s="55"/>
      <c r="B15" s="55"/>
      <c r="C15" s="55"/>
      <c r="D15" s="55"/>
    </row>
    <row r="16" spans="1:4" ht="11.25" customHeight="1">
      <c r="A16" s="55"/>
      <c r="B16" s="55"/>
      <c r="C16" s="55"/>
      <c r="D16" s="55"/>
    </row>
    <row r="17" spans="1:4" ht="11.25" customHeight="1">
      <c r="A17" s="55"/>
      <c r="B17" s="55"/>
      <c r="C17" s="55"/>
      <c r="D17" s="55"/>
    </row>
    <row r="18" spans="1:4" ht="11.25" customHeight="1">
      <c r="A18" s="55"/>
      <c r="B18" s="55"/>
      <c r="C18" s="55"/>
      <c r="D18" s="55"/>
    </row>
    <row r="19" spans="1:4" ht="11.25" customHeight="1">
      <c r="A19" s="55"/>
      <c r="B19" s="55"/>
      <c r="C19" s="55"/>
      <c r="D19" s="55"/>
    </row>
    <row r="20" spans="1:4" ht="11.25" customHeight="1">
      <c r="A20" s="55"/>
      <c r="B20" s="55"/>
      <c r="C20" s="55"/>
      <c r="D20" s="55"/>
    </row>
    <row r="21" spans="1:4" ht="11.25" customHeight="1">
      <c r="A21" s="55"/>
      <c r="B21" s="55"/>
      <c r="C21" s="55"/>
      <c r="D21" s="55"/>
    </row>
    <row r="22" spans="1:4" ht="11.25" customHeight="1">
      <c r="A22" s="55"/>
      <c r="B22" s="55"/>
      <c r="C22" s="55"/>
      <c r="D22" s="55"/>
    </row>
    <row r="23" spans="1:4" ht="11.25" customHeight="1">
      <c r="A23" s="55"/>
      <c r="B23" s="55"/>
      <c r="C23" s="55"/>
      <c r="D23" s="55"/>
    </row>
    <row r="24" spans="1:4" ht="11.25" customHeight="1">
      <c r="A24" s="55"/>
      <c r="B24" s="55"/>
      <c r="C24" s="55"/>
      <c r="D24" s="55"/>
    </row>
    <row r="25" spans="1:4" ht="11.25" customHeight="1">
      <c r="A25" s="55"/>
      <c r="B25" s="55"/>
      <c r="C25" s="55"/>
      <c r="D25" s="55"/>
    </row>
    <row r="26" spans="1:4" ht="11.25" customHeight="1">
      <c r="A26" s="55"/>
      <c r="B26" s="55"/>
      <c r="C26" s="55"/>
      <c r="D26" s="55"/>
    </row>
    <row r="27" spans="1:4" ht="11.25" customHeight="1">
      <c r="A27" s="55"/>
      <c r="B27" s="55"/>
      <c r="C27" s="55"/>
      <c r="D27" s="55"/>
    </row>
    <row r="28" spans="1:4" ht="14.25" customHeight="1" hidden="1">
      <c r="A28" s="55"/>
      <c r="B28" s="55"/>
      <c r="C28" s="55"/>
      <c r="D28" s="55"/>
    </row>
    <row r="29" spans="1:4" ht="14.25" customHeight="1" hidden="1">
      <c r="A29" s="55"/>
      <c r="B29" s="55"/>
      <c r="C29" s="55"/>
      <c r="D29" s="55"/>
    </row>
    <row r="30" spans="1:4" ht="14.25" customHeight="1" hidden="1">
      <c r="A30" s="55"/>
      <c r="B30" s="55"/>
      <c r="C30" s="55"/>
      <c r="D30" s="55"/>
    </row>
    <row r="31" spans="1:4" ht="14.25" customHeight="1" hidden="1">
      <c r="A31" s="55"/>
      <c r="B31" s="55"/>
      <c r="C31" s="55"/>
      <c r="D31" s="55"/>
    </row>
    <row r="32" spans="1:4" ht="14.25" customHeight="1" hidden="1">
      <c r="A32" s="55"/>
      <c r="B32" s="55"/>
      <c r="C32" s="55"/>
      <c r="D32" s="55"/>
    </row>
    <row r="33" spans="1:4" ht="14.25" customHeight="1" hidden="1">
      <c r="A33" s="55"/>
      <c r="B33" s="55"/>
      <c r="C33" s="55"/>
      <c r="D33" s="55"/>
    </row>
    <row r="34" spans="1:4" ht="14.25" customHeight="1" hidden="1">
      <c r="A34" s="55"/>
      <c r="B34" s="55"/>
      <c r="C34" s="55"/>
      <c r="D34" s="55"/>
    </row>
    <row r="35" spans="1:4" ht="18.75" customHeight="1">
      <c r="A35" s="55"/>
      <c r="B35" s="55"/>
      <c r="C35" s="55"/>
      <c r="D35" s="55"/>
    </row>
  </sheetData>
  <sheetProtection/>
  <mergeCells count="2">
    <mergeCell ref="A1:D1"/>
    <mergeCell ref="A2:D35"/>
  </mergeCells>
  <printOptions horizontalCentered="1"/>
  <pageMargins left="0.3937007874015748" right="0.3937007874015748" top="0.7874015748031497" bottom="0.7874015748031497" header="0" footer="0"/>
  <pageSetup firstPageNumber="20" useFirstPageNumber="1" horizontalDpi="600" verticalDpi="600" orientation="landscape" paperSize="9" scale="95"/>
  <headerFooter>
    <oddFooter>&amp;C&amp;P</oddFooter>
  </headerFooter>
</worksheet>
</file>

<file path=xl/worksheets/sheet13.xml><?xml version="1.0" encoding="utf-8"?>
<worksheet xmlns="http://schemas.openxmlformats.org/spreadsheetml/2006/main" xmlns:r="http://schemas.openxmlformats.org/officeDocument/2006/relationships">
  <sheetPr>
    <tabColor rgb="FF00FF00"/>
  </sheetPr>
  <dimension ref="A1:J24"/>
  <sheetViews>
    <sheetView workbookViewId="0" topLeftCell="A1">
      <selection activeCell="E18" sqref="E18"/>
    </sheetView>
  </sheetViews>
  <sheetFormatPr defaultColWidth="9.00390625" defaultRowHeight="15"/>
  <cols>
    <col min="1" max="1" width="44.00390625" style="92" customWidth="1"/>
    <col min="2" max="2" width="10.28125" style="35" customWidth="1"/>
    <col min="3" max="3" width="54.28125" style="92" customWidth="1"/>
    <col min="4" max="4" width="10.7109375" style="35" customWidth="1"/>
    <col min="5" max="5" width="46.7109375" style="92" customWidth="1"/>
    <col min="6" max="6" width="10.57421875" style="35" customWidth="1"/>
    <col min="7" max="8" width="9.00390625" style="35" customWidth="1"/>
    <col min="9" max="9" width="48.421875" style="35" hidden="1" customWidth="1"/>
    <col min="10" max="10" width="9.00390625" style="35" hidden="1" customWidth="1"/>
    <col min="11" max="16384" width="9.00390625" style="35" customWidth="1"/>
  </cols>
  <sheetData>
    <row r="1" spans="1:2" ht="15.75">
      <c r="A1" s="4" t="s">
        <v>756</v>
      </c>
      <c r="B1" s="4"/>
    </row>
    <row r="2" spans="1:6" ht="24">
      <c r="A2" s="83" t="s">
        <v>757</v>
      </c>
      <c r="B2" s="83"/>
      <c r="C2" s="83"/>
      <c r="D2" s="83"/>
      <c r="E2" s="83"/>
      <c r="F2" s="83"/>
    </row>
    <row r="3" spans="2:6" ht="15.75">
      <c r="B3" s="93"/>
      <c r="F3" s="278" t="s">
        <v>43</v>
      </c>
    </row>
    <row r="4" spans="1:6" ht="25.5" customHeight="1">
      <c r="A4" s="95" t="s">
        <v>185</v>
      </c>
      <c r="B4" s="96" t="s">
        <v>71</v>
      </c>
      <c r="C4" s="95" t="s">
        <v>185</v>
      </c>
      <c r="D4" s="96" t="s">
        <v>71</v>
      </c>
      <c r="E4" s="95" t="s">
        <v>185</v>
      </c>
      <c r="F4" s="96" t="s">
        <v>71</v>
      </c>
    </row>
    <row r="5" spans="1:6" ht="22.5" customHeight="1">
      <c r="A5" s="150" t="s">
        <v>114</v>
      </c>
      <c r="B5" s="279">
        <f>B6+B12+D7+D14</f>
        <v>760380</v>
      </c>
      <c r="C5" s="280" t="s">
        <v>758</v>
      </c>
      <c r="D5" s="281">
        <v>141</v>
      </c>
      <c r="E5" s="280" t="s">
        <v>759</v>
      </c>
      <c r="F5" s="281">
        <v>7301</v>
      </c>
    </row>
    <row r="6" spans="1:10" ht="22.5" customHeight="1">
      <c r="A6" s="280" t="s">
        <v>368</v>
      </c>
      <c r="B6" s="281">
        <v>742</v>
      </c>
      <c r="C6" s="280" t="s">
        <v>760</v>
      </c>
      <c r="D6" s="281">
        <v>141</v>
      </c>
      <c r="E6" s="280" t="s">
        <v>761</v>
      </c>
      <c r="F6" s="281">
        <v>3167</v>
      </c>
      <c r="I6" s="282" t="s">
        <v>762</v>
      </c>
      <c r="J6" s="35">
        <v>94</v>
      </c>
    </row>
    <row r="7" spans="1:10" ht="22.5" customHeight="1">
      <c r="A7" s="280" t="s">
        <v>763</v>
      </c>
      <c r="B7" s="281">
        <v>740</v>
      </c>
      <c r="C7" s="280" t="s">
        <v>485</v>
      </c>
      <c r="D7" s="281">
        <v>3648</v>
      </c>
      <c r="E7" s="280" t="s">
        <v>764</v>
      </c>
      <c r="F7" s="281">
        <v>1144</v>
      </c>
      <c r="I7" s="282" t="s">
        <v>765</v>
      </c>
      <c r="J7" s="35">
        <v>31</v>
      </c>
    </row>
    <row r="8" spans="1:10" ht="22.5" customHeight="1">
      <c r="A8" s="280" t="s">
        <v>766</v>
      </c>
      <c r="B8" s="281">
        <v>720</v>
      </c>
      <c r="C8" s="280" t="s">
        <v>767</v>
      </c>
      <c r="D8" s="281">
        <v>13</v>
      </c>
      <c r="E8" s="280" t="s">
        <v>768</v>
      </c>
      <c r="F8" s="281">
        <v>14534</v>
      </c>
      <c r="I8" s="282" t="s">
        <v>769</v>
      </c>
      <c r="J8" s="35">
        <v>485</v>
      </c>
    </row>
    <row r="9" spans="1:10" ht="22.5" customHeight="1">
      <c r="A9" s="280" t="s">
        <v>770</v>
      </c>
      <c r="B9" s="281">
        <v>20</v>
      </c>
      <c r="C9" s="280" t="s">
        <v>770</v>
      </c>
      <c r="D9" s="281">
        <v>13</v>
      </c>
      <c r="E9" s="280" t="s">
        <v>631</v>
      </c>
      <c r="F9" s="281">
        <v>2</v>
      </c>
      <c r="I9" s="282" t="s">
        <v>771</v>
      </c>
      <c r="J9" s="35">
        <v>4783</v>
      </c>
    </row>
    <row r="10" spans="1:10" ht="22.5" customHeight="1">
      <c r="A10" s="280" t="s">
        <v>772</v>
      </c>
      <c r="B10" s="281">
        <v>2</v>
      </c>
      <c r="C10" s="280" t="s">
        <v>773</v>
      </c>
      <c r="D10" s="281">
        <v>878</v>
      </c>
      <c r="E10" s="102" t="s">
        <v>774</v>
      </c>
      <c r="F10" s="101">
        <v>2</v>
      </c>
      <c r="I10" s="282" t="s">
        <v>775</v>
      </c>
      <c r="J10" s="35">
        <v>48</v>
      </c>
    </row>
    <row r="11" spans="1:6" ht="22.5" customHeight="1">
      <c r="A11" s="280" t="s">
        <v>770</v>
      </c>
      <c r="B11" s="281">
        <v>2</v>
      </c>
      <c r="C11" s="280" t="s">
        <v>770</v>
      </c>
      <c r="D11" s="281">
        <v>878</v>
      </c>
      <c r="E11" s="102" t="s">
        <v>776</v>
      </c>
      <c r="F11" s="101">
        <v>1</v>
      </c>
    </row>
    <row r="12" spans="1:6" ht="22.5" customHeight="1">
      <c r="A12" s="280" t="s">
        <v>492</v>
      </c>
      <c r="B12" s="281">
        <f>B13+B20+B22+B23+D5</f>
        <v>496200</v>
      </c>
      <c r="C12" s="280" t="s">
        <v>777</v>
      </c>
      <c r="D12" s="281">
        <v>2757</v>
      </c>
      <c r="E12" s="102" t="s">
        <v>778</v>
      </c>
      <c r="F12" s="101">
        <v>1</v>
      </c>
    </row>
    <row r="13" spans="1:6" ht="22.5" customHeight="1">
      <c r="A13" s="280" t="s">
        <v>779</v>
      </c>
      <c r="B13" s="281">
        <f>B14+B15+B16+B17+B18+B19</f>
        <v>472523</v>
      </c>
      <c r="C13" s="280" t="s">
        <v>780</v>
      </c>
      <c r="D13" s="281">
        <v>2757</v>
      </c>
      <c r="E13" s="102"/>
      <c r="F13" s="101"/>
    </row>
    <row r="14" spans="1:6" ht="22.5" customHeight="1">
      <c r="A14" s="280" t="s">
        <v>781</v>
      </c>
      <c r="B14" s="281">
        <f>73464-94</f>
        <v>73370</v>
      </c>
      <c r="C14" s="280" t="s">
        <v>782</v>
      </c>
      <c r="D14" s="281">
        <f>D15+D17+D24+F9</f>
        <v>259790</v>
      </c>
      <c r="E14" s="102"/>
      <c r="F14" s="101"/>
    </row>
    <row r="15" spans="1:6" ht="22.5" customHeight="1">
      <c r="A15" s="280" t="s">
        <v>783</v>
      </c>
      <c r="B15" s="281">
        <v>77853</v>
      </c>
      <c r="C15" s="280" t="s">
        <v>784</v>
      </c>
      <c r="D15" s="281">
        <f>D16</f>
        <v>233016</v>
      </c>
      <c r="E15" s="102"/>
      <c r="F15" s="101"/>
    </row>
    <row r="16" spans="1:6" ht="22.5" customHeight="1">
      <c r="A16" s="280" t="s">
        <v>785</v>
      </c>
      <c r="B16" s="281">
        <f>155964-31</f>
        <v>155933</v>
      </c>
      <c r="C16" s="280" t="s">
        <v>786</v>
      </c>
      <c r="D16" s="281">
        <f>237799-4783</f>
        <v>233016</v>
      </c>
      <c r="E16" s="102"/>
      <c r="F16" s="101"/>
    </row>
    <row r="17" spans="1:6" ht="22.5" customHeight="1">
      <c r="A17" s="280" t="s">
        <v>787</v>
      </c>
      <c r="B17" s="281">
        <v>41</v>
      </c>
      <c r="C17" s="280" t="s">
        <v>788</v>
      </c>
      <c r="D17" s="281">
        <f>D18+D19+D20+D21+D22+D23</f>
        <v>626</v>
      </c>
      <c r="E17" s="102"/>
      <c r="F17" s="101"/>
    </row>
    <row r="18" spans="1:6" ht="22.5" customHeight="1">
      <c r="A18" s="280" t="s">
        <v>789</v>
      </c>
      <c r="B18" s="281">
        <v>749</v>
      </c>
      <c r="C18" s="280" t="s">
        <v>790</v>
      </c>
      <c r="D18" s="281">
        <v>128</v>
      </c>
      <c r="E18" s="102"/>
      <c r="F18" s="101"/>
    </row>
    <row r="19" spans="1:6" ht="22.5" customHeight="1">
      <c r="A19" s="280" t="s">
        <v>791</v>
      </c>
      <c r="B19" s="281">
        <f>165062-485</f>
        <v>164577</v>
      </c>
      <c r="C19" s="280" t="s">
        <v>792</v>
      </c>
      <c r="D19" s="281">
        <f>180-48</f>
        <v>132</v>
      </c>
      <c r="E19" s="102"/>
      <c r="F19" s="101"/>
    </row>
    <row r="20" spans="1:6" ht="22.5" customHeight="1">
      <c r="A20" s="280" t="s">
        <v>793</v>
      </c>
      <c r="B20" s="281">
        <v>22679</v>
      </c>
      <c r="C20" s="280" t="s">
        <v>794</v>
      </c>
      <c r="D20" s="281">
        <v>77</v>
      </c>
      <c r="E20" s="102"/>
      <c r="F20" s="101"/>
    </row>
    <row r="21" spans="1:6" ht="22.5" customHeight="1">
      <c r="A21" s="280" t="s">
        <v>783</v>
      </c>
      <c r="B21" s="281">
        <v>22679</v>
      </c>
      <c r="C21" s="280" t="s">
        <v>795</v>
      </c>
      <c r="D21" s="281">
        <v>167</v>
      </c>
      <c r="E21" s="102"/>
      <c r="F21" s="101"/>
    </row>
    <row r="22" spans="1:6" ht="22.5" customHeight="1">
      <c r="A22" s="280" t="s">
        <v>796</v>
      </c>
      <c r="B22" s="281">
        <v>844</v>
      </c>
      <c r="C22" s="280" t="s">
        <v>797</v>
      </c>
      <c r="D22" s="281">
        <v>81</v>
      </c>
      <c r="E22" s="102"/>
      <c r="F22" s="101"/>
    </row>
    <row r="23" spans="1:6" ht="22.5" customHeight="1">
      <c r="A23" s="280" t="s">
        <v>798</v>
      </c>
      <c r="B23" s="281">
        <v>13</v>
      </c>
      <c r="C23" s="280" t="s">
        <v>799</v>
      </c>
      <c r="D23" s="281">
        <v>41</v>
      </c>
      <c r="E23" s="102"/>
      <c r="F23" s="101"/>
    </row>
    <row r="24" spans="1:6" ht="22.5" customHeight="1">
      <c r="A24" s="280" t="s">
        <v>800</v>
      </c>
      <c r="B24" s="281">
        <v>13</v>
      </c>
      <c r="C24" s="280" t="s">
        <v>801</v>
      </c>
      <c r="D24" s="281">
        <v>26146</v>
      </c>
      <c r="E24" s="102"/>
      <c r="F24" s="101"/>
    </row>
  </sheetData>
  <sheetProtection/>
  <mergeCells count="2">
    <mergeCell ref="A1:B1"/>
    <mergeCell ref="A2:F2"/>
  </mergeCells>
  <printOptions horizontalCentered="1"/>
  <pageMargins left="0.3937007874015748" right="0.3937007874015748" top="0.7874015748031497" bottom="0.7874015748031497" header="0" footer="0"/>
  <pageSetup firstPageNumber="21" useFirstPageNumber="1" horizontalDpi="600" verticalDpi="600" orientation="landscape" paperSize="9" scale="80"/>
  <headerFooter>
    <oddFooter>&amp;C&amp;P</oddFooter>
  </headerFooter>
</worksheet>
</file>

<file path=xl/worksheets/sheet14.xml><?xml version="1.0" encoding="utf-8"?>
<worksheet xmlns="http://schemas.openxmlformats.org/spreadsheetml/2006/main" xmlns:r="http://schemas.openxmlformats.org/officeDocument/2006/relationships">
  <sheetPr>
    <tabColor rgb="FF00FF00"/>
  </sheetPr>
  <dimension ref="A1:E10"/>
  <sheetViews>
    <sheetView showZeros="0" zoomScale="115" zoomScaleNormal="115" workbookViewId="0" topLeftCell="A1">
      <selection activeCell="C18" sqref="C18"/>
    </sheetView>
  </sheetViews>
  <sheetFormatPr defaultColWidth="9.00390625" defaultRowHeight="19.5" customHeight="1"/>
  <cols>
    <col min="1" max="1" width="54.00390625" style="78" customWidth="1"/>
    <col min="2" max="2" width="12.8515625" style="79" customWidth="1"/>
    <col min="3" max="3" width="54.00390625" style="80" customWidth="1"/>
    <col min="4" max="4" width="12.8515625" style="81" customWidth="1"/>
    <col min="5" max="5" width="13.00390625" style="82" customWidth="1"/>
    <col min="6" max="16384" width="9.00390625" style="82" customWidth="1"/>
  </cols>
  <sheetData>
    <row r="1" spans="1:4" ht="19.5" customHeight="1">
      <c r="A1" s="4" t="s">
        <v>802</v>
      </c>
      <c r="B1" s="4"/>
      <c r="C1" s="4"/>
      <c r="D1" s="4"/>
    </row>
    <row r="2" spans="1:4" ht="29.25" customHeight="1">
      <c r="A2" s="83" t="s">
        <v>803</v>
      </c>
      <c r="B2" s="83"/>
      <c r="C2" s="83"/>
      <c r="D2" s="83"/>
    </row>
    <row r="3" spans="1:4" ht="19.5" customHeight="1">
      <c r="A3" s="271"/>
      <c r="B3" s="271"/>
      <c r="C3" s="271"/>
      <c r="D3" s="272" t="s">
        <v>43</v>
      </c>
    </row>
    <row r="4" spans="1:4" ht="21.75" customHeight="1">
      <c r="A4" s="273" t="s">
        <v>804</v>
      </c>
      <c r="B4" s="274" t="s">
        <v>71</v>
      </c>
      <c r="C4" s="273" t="s">
        <v>185</v>
      </c>
      <c r="D4" s="274" t="s">
        <v>71</v>
      </c>
    </row>
    <row r="5" spans="1:4" ht="21.75" customHeight="1">
      <c r="A5" s="110" t="s">
        <v>805</v>
      </c>
      <c r="B5" s="275">
        <v>7750</v>
      </c>
      <c r="C5" s="110" t="s">
        <v>805</v>
      </c>
      <c r="D5" s="275">
        <v>5441</v>
      </c>
    </row>
    <row r="6" spans="1:5" ht="21.75" customHeight="1">
      <c r="A6" s="147" t="s">
        <v>636</v>
      </c>
      <c r="B6" s="70">
        <v>7750</v>
      </c>
      <c r="C6" s="147" t="s">
        <v>639</v>
      </c>
      <c r="D6" s="70">
        <v>5441</v>
      </c>
      <c r="E6" s="79"/>
    </row>
    <row r="7" spans="1:5" ht="21.75" customHeight="1">
      <c r="A7" s="73" t="s">
        <v>806</v>
      </c>
      <c r="B7" s="70">
        <v>1150</v>
      </c>
      <c r="C7" s="112" t="s">
        <v>807</v>
      </c>
      <c r="D7" s="70">
        <v>610</v>
      </c>
      <c r="E7" s="79"/>
    </row>
    <row r="8" spans="1:4" ht="21.75" customHeight="1">
      <c r="A8" s="73" t="s">
        <v>808</v>
      </c>
      <c r="B8" s="70">
        <v>1985</v>
      </c>
      <c r="C8" s="112" t="s">
        <v>809</v>
      </c>
      <c r="D8" s="70">
        <v>4831</v>
      </c>
    </row>
    <row r="9" spans="1:4" ht="21.75" customHeight="1">
      <c r="A9" s="73" t="s">
        <v>810</v>
      </c>
      <c r="B9" s="70">
        <v>3076</v>
      </c>
      <c r="C9" s="112"/>
      <c r="D9" s="276"/>
    </row>
    <row r="10" spans="1:4" ht="21.75" customHeight="1">
      <c r="A10" s="277" t="s">
        <v>811</v>
      </c>
      <c r="B10" s="70">
        <v>1539</v>
      </c>
      <c r="C10" s="112"/>
      <c r="D10" s="70"/>
    </row>
  </sheetData>
  <sheetProtection/>
  <mergeCells count="4">
    <mergeCell ref="A1:B1"/>
    <mergeCell ref="C1:D1"/>
    <mergeCell ref="A2:D2"/>
    <mergeCell ref="A3:C3"/>
  </mergeCells>
  <printOptions horizontalCentered="1"/>
  <pageMargins left="0.3937007874015748" right="0.3937007874015748" top="0.7874015748031497" bottom="0.7874015748031497" header="0" footer="0"/>
  <pageSetup firstPageNumber="22" useFirstPageNumber="1" horizontalDpi="600" verticalDpi="600" orientation="landscape" paperSize="9" scale="95"/>
  <headerFooter>
    <oddFooter>&amp;C&amp;P</oddFooter>
  </headerFooter>
</worksheet>
</file>

<file path=xl/worksheets/sheet15.xml><?xml version="1.0" encoding="utf-8"?>
<worksheet xmlns="http://schemas.openxmlformats.org/spreadsheetml/2006/main" xmlns:r="http://schemas.openxmlformats.org/officeDocument/2006/relationships">
  <sheetPr>
    <tabColor rgb="FF00FF00"/>
  </sheetPr>
  <dimension ref="A1:Q10"/>
  <sheetViews>
    <sheetView showZeros="0" workbookViewId="0" topLeftCell="A1">
      <selection activeCell="J39" sqref="J39"/>
    </sheetView>
  </sheetViews>
  <sheetFormatPr defaultColWidth="9.00390625" defaultRowHeight="15"/>
  <cols>
    <col min="1" max="1" width="19.57421875" style="256" customWidth="1"/>
    <col min="2" max="5" width="9.57421875" style="257" customWidth="1"/>
    <col min="6" max="7" width="10.00390625" style="257" customWidth="1"/>
    <col min="8" max="8" width="39.28125" style="60" customWidth="1"/>
    <col min="9" max="12" width="9.57421875" style="61" customWidth="1"/>
    <col min="13" max="13" width="10.28125" style="61" customWidth="1"/>
    <col min="14" max="14" width="10.28125" style="256" customWidth="1"/>
    <col min="15" max="16384" width="9.00390625" style="256" customWidth="1"/>
  </cols>
  <sheetData>
    <row r="1" spans="1:13" ht="18.75" customHeight="1">
      <c r="A1" s="40" t="s">
        <v>812</v>
      </c>
      <c r="B1" s="40"/>
      <c r="C1" s="40"/>
      <c r="D1" s="40"/>
      <c r="E1" s="40"/>
      <c r="F1" s="40"/>
      <c r="G1" s="40"/>
      <c r="H1" s="40"/>
      <c r="I1" s="40"/>
      <c r="J1" s="40"/>
      <c r="K1" s="40"/>
      <c r="L1" s="40"/>
      <c r="M1" s="40"/>
    </row>
    <row r="2" spans="1:14" ht="27" customHeight="1">
      <c r="A2" s="62" t="s">
        <v>813</v>
      </c>
      <c r="B2" s="62"/>
      <c r="C2" s="62"/>
      <c r="D2" s="62"/>
      <c r="E2" s="62"/>
      <c r="F2" s="62"/>
      <c r="G2" s="62"/>
      <c r="H2" s="62"/>
      <c r="I2" s="62"/>
      <c r="J2" s="62"/>
      <c r="K2" s="62"/>
      <c r="L2" s="62"/>
      <c r="M2" s="62"/>
      <c r="N2" s="62"/>
    </row>
    <row r="3" spans="1:14" ht="23.25" customHeight="1">
      <c r="A3" s="258"/>
      <c r="B3" s="258"/>
      <c r="C3" s="258"/>
      <c r="D3" s="258"/>
      <c r="E3" s="258"/>
      <c r="F3" s="258"/>
      <c r="G3" s="258"/>
      <c r="H3" s="258"/>
      <c r="I3" s="268" t="s">
        <v>43</v>
      </c>
      <c r="J3" s="268"/>
      <c r="K3" s="268"/>
      <c r="L3" s="268"/>
      <c r="M3" s="268"/>
      <c r="N3" s="268"/>
    </row>
    <row r="4" spans="1:14" s="255" customFormat="1" ht="64.5" customHeight="1">
      <c r="A4" s="235" t="s">
        <v>44</v>
      </c>
      <c r="B4" s="236" t="s">
        <v>103</v>
      </c>
      <c r="C4" s="236" t="s">
        <v>814</v>
      </c>
      <c r="D4" s="236" t="s">
        <v>815</v>
      </c>
      <c r="E4" s="236" t="s">
        <v>71</v>
      </c>
      <c r="F4" s="236" t="s">
        <v>816</v>
      </c>
      <c r="G4" s="237" t="s">
        <v>817</v>
      </c>
      <c r="H4" s="67" t="s">
        <v>818</v>
      </c>
      <c r="I4" s="236" t="s">
        <v>103</v>
      </c>
      <c r="J4" s="236" t="s">
        <v>814</v>
      </c>
      <c r="K4" s="236" t="s">
        <v>815</v>
      </c>
      <c r="L4" s="236" t="s">
        <v>71</v>
      </c>
      <c r="M4" s="236" t="s">
        <v>816</v>
      </c>
      <c r="N4" s="237" t="s">
        <v>817</v>
      </c>
    </row>
    <row r="5" spans="1:14" s="255" customFormat="1" ht="24" customHeight="1">
      <c r="A5" s="259" t="s">
        <v>732</v>
      </c>
      <c r="B5" s="260">
        <v>1000</v>
      </c>
      <c r="C5" s="260">
        <v>1000</v>
      </c>
      <c r="D5" s="260">
        <v>972</v>
      </c>
      <c r="E5" s="260">
        <v>972</v>
      </c>
      <c r="F5" s="260">
        <v>100</v>
      </c>
      <c r="G5" s="261">
        <v>5</v>
      </c>
      <c r="H5" s="69" t="s">
        <v>732</v>
      </c>
      <c r="I5" s="260">
        <v>1000</v>
      </c>
      <c r="J5" s="260">
        <v>1000</v>
      </c>
      <c r="K5" s="260">
        <v>972</v>
      </c>
      <c r="L5" s="260">
        <v>972</v>
      </c>
      <c r="M5" s="260">
        <v>100</v>
      </c>
      <c r="N5" s="269">
        <v>4.7</v>
      </c>
    </row>
    <row r="6" spans="1:14" s="255" customFormat="1" ht="24" customHeight="1">
      <c r="A6" s="71" t="s">
        <v>113</v>
      </c>
      <c r="B6" s="260">
        <v>1000</v>
      </c>
      <c r="C6" s="260">
        <v>1000</v>
      </c>
      <c r="D6" s="260">
        <v>972</v>
      </c>
      <c r="E6" s="260">
        <v>972</v>
      </c>
      <c r="F6" s="260">
        <v>100</v>
      </c>
      <c r="G6" s="262">
        <v>4.7</v>
      </c>
      <c r="H6" s="72" t="s">
        <v>114</v>
      </c>
      <c r="I6" s="260"/>
      <c r="J6" s="260"/>
      <c r="K6" s="260"/>
      <c r="L6" s="260"/>
      <c r="M6" s="260"/>
      <c r="N6" s="262"/>
    </row>
    <row r="7" spans="1:17" s="255" customFormat="1" ht="22.5" customHeight="1">
      <c r="A7" s="263"/>
      <c r="B7" s="70"/>
      <c r="C7" s="70"/>
      <c r="D7" s="244"/>
      <c r="E7" s="244"/>
      <c r="F7" s="244"/>
      <c r="G7" s="264"/>
      <c r="H7" s="263" t="s">
        <v>819</v>
      </c>
      <c r="I7" s="244"/>
      <c r="J7" s="244"/>
      <c r="K7" s="244"/>
      <c r="L7" s="244"/>
      <c r="M7" s="244"/>
      <c r="N7" s="263"/>
      <c r="Q7" s="270"/>
    </row>
    <row r="8" spans="1:17" s="255" customFormat="1" ht="22.5" customHeight="1">
      <c r="A8" s="71"/>
      <c r="B8" s="260"/>
      <c r="C8" s="260"/>
      <c r="D8" s="260"/>
      <c r="E8" s="244"/>
      <c r="F8" s="260"/>
      <c r="G8" s="265"/>
      <c r="H8" s="266" t="s">
        <v>820</v>
      </c>
      <c r="I8" s="70"/>
      <c r="J8" s="70"/>
      <c r="K8" s="244"/>
      <c r="L8" s="244"/>
      <c r="M8" s="244"/>
      <c r="N8" s="263"/>
      <c r="Q8" s="270"/>
    </row>
    <row r="9" spans="1:17" s="255" customFormat="1" ht="22.5" customHeight="1">
      <c r="A9" s="71" t="s">
        <v>159</v>
      </c>
      <c r="B9" s="260"/>
      <c r="C9" s="260"/>
      <c r="D9" s="260"/>
      <c r="E9" s="244"/>
      <c r="F9" s="260"/>
      <c r="G9" s="265"/>
      <c r="H9" s="71" t="s">
        <v>164</v>
      </c>
      <c r="I9" s="260"/>
      <c r="J9" s="244"/>
      <c r="K9" s="244"/>
      <c r="L9" s="244"/>
      <c r="M9" s="260"/>
      <c r="N9" s="265"/>
      <c r="Q9" s="270"/>
    </row>
    <row r="10" spans="1:17" s="255" customFormat="1" ht="22.5" customHeight="1">
      <c r="A10" s="75" t="s">
        <v>821</v>
      </c>
      <c r="B10" s="244"/>
      <c r="C10" s="244"/>
      <c r="D10" s="244"/>
      <c r="E10" s="244"/>
      <c r="F10" s="244"/>
      <c r="G10" s="267"/>
      <c r="H10" s="75" t="s">
        <v>822</v>
      </c>
      <c r="I10" s="244">
        <v>1000</v>
      </c>
      <c r="J10" s="244">
        <v>1000</v>
      </c>
      <c r="K10" s="244">
        <v>972</v>
      </c>
      <c r="L10" s="244">
        <v>972</v>
      </c>
      <c r="M10" s="244">
        <v>100</v>
      </c>
      <c r="N10" s="269">
        <v>4.7</v>
      </c>
      <c r="Q10" s="270"/>
    </row>
    <row r="11" ht="19.5" customHeight="1"/>
    <row r="12" ht="19.5" customHeight="1"/>
    <row r="13" ht="19.5" customHeight="1"/>
    <row r="14" ht="19.5" customHeight="1"/>
  </sheetData>
  <sheetProtection/>
  <mergeCells count="3">
    <mergeCell ref="A1:H1"/>
    <mergeCell ref="A2:N2"/>
    <mergeCell ref="I3:N3"/>
  </mergeCells>
  <printOptions horizontalCentered="1"/>
  <pageMargins left="0.3937007874015748" right="0.3937007874015748" top="0.7874015748031497" bottom="0.7874015748031497" header="0" footer="0"/>
  <pageSetup firstPageNumber="23" useFirstPageNumber="1" fitToHeight="0" horizontalDpi="600" verticalDpi="600" orientation="landscape" paperSize="9" scale="80"/>
  <headerFooter>
    <oddFooter>&amp;C&amp;P</oddFooter>
  </headerFooter>
</worksheet>
</file>

<file path=xl/worksheets/sheet16.xml><?xml version="1.0" encoding="utf-8"?>
<worksheet xmlns="http://schemas.openxmlformats.org/spreadsheetml/2006/main" xmlns:r="http://schemas.openxmlformats.org/officeDocument/2006/relationships">
  <sheetPr>
    <tabColor rgb="FF00FF00"/>
  </sheetPr>
  <dimension ref="A1:D35"/>
  <sheetViews>
    <sheetView workbookViewId="0" topLeftCell="A4">
      <selection activeCell="D76" sqref="D76"/>
    </sheetView>
  </sheetViews>
  <sheetFormatPr defaultColWidth="9.00390625" defaultRowHeight="15"/>
  <cols>
    <col min="1" max="3" width="22.140625" style="35" customWidth="1"/>
    <col min="4" max="4" width="65.57421875" style="35" customWidth="1"/>
    <col min="5" max="5" width="28.8515625" style="35" customWidth="1"/>
    <col min="6" max="16384" width="9.00390625" style="35" customWidth="1"/>
  </cols>
  <sheetData>
    <row r="1" spans="1:4" ht="89.25" customHeight="1">
      <c r="A1" s="36" t="s">
        <v>823</v>
      </c>
      <c r="B1" s="36"/>
      <c r="C1" s="36"/>
      <c r="D1" s="36"/>
    </row>
    <row r="2" spans="1:4" ht="23.25" customHeight="1">
      <c r="A2" s="54" t="s">
        <v>824</v>
      </c>
      <c r="B2" s="254"/>
      <c r="C2" s="254"/>
      <c r="D2" s="254"/>
    </row>
    <row r="3" spans="1:4" ht="23.25" customHeight="1">
      <c r="A3" s="254"/>
      <c r="B3" s="254"/>
      <c r="C3" s="254"/>
      <c r="D3" s="254"/>
    </row>
    <row r="4" spans="1:4" ht="23.25" customHeight="1">
      <c r="A4" s="254"/>
      <c r="B4" s="254"/>
      <c r="C4" s="254"/>
      <c r="D4" s="254"/>
    </row>
    <row r="5" spans="1:4" ht="23.25" customHeight="1">
      <c r="A5" s="254"/>
      <c r="B5" s="254"/>
      <c r="C5" s="254"/>
      <c r="D5" s="254"/>
    </row>
    <row r="6" spans="1:4" ht="26.25" customHeight="1" hidden="1">
      <c r="A6" s="254"/>
      <c r="B6" s="254"/>
      <c r="C6" s="254"/>
      <c r="D6" s="254"/>
    </row>
    <row r="7" spans="1:4" ht="11.25" customHeight="1" hidden="1">
      <c r="A7" s="254"/>
      <c r="B7" s="254"/>
      <c r="C7" s="254"/>
      <c r="D7" s="254"/>
    </row>
    <row r="8" spans="1:4" ht="75" customHeight="1" hidden="1">
      <c r="A8" s="254"/>
      <c r="B8" s="254"/>
      <c r="C8" s="254"/>
      <c r="D8" s="254"/>
    </row>
    <row r="9" spans="1:4" ht="16.5" customHeight="1" hidden="1">
      <c r="A9" s="254"/>
      <c r="B9" s="254"/>
      <c r="C9" s="254"/>
      <c r="D9" s="254"/>
    </row>
    <row r="10" spans="1:4" ht="13.5" customHeight="1" hidden="1">
      <c r="A10" s="254"/>
      <c r="B10" s="254"/>
      <c r="C10" s="254"/>
      <c r="D10" s="254"/>
    </row>
    <row r="11" spans="1:4" ht="27" customHeight="1" hidden="1">
      <c r="A11" s="254"/>
      <c r="B11" s="254"/>
      <c r="C11" s="254"/>
      <c r="D11" s="254"/>
    </row>
    <row r="12" spans="1:4" ht="1.5" customHeight="1" hidden="1">
      <c r="A12" s="254"/>
      <c r="B12" s="254"/>
      <c r="C12" s="254"/>
      <c r="D12" s="254"/>
    </row>
    <row r="13" spans="1:4" ht="14.25" customHeight="1" hidden="1">
      <c r="A13" s="254"/>
      <c r="B13" s="254"/>
      <c r="C13" s="254"/>
      <c r="D13" s="254"/>
    </row>
    <row r="14" spans="1:4" ht="14.25" customHeight="1" hidden="1">
      <c r="A14" s="254"/>
      <c r="B14" s="254"/>
      <c r="C14" s="254"/>
      <c r="D14" s="254"/>
    </row>
    <row r="15" spans="1:4" ht="14.25" customHeight="1" hidden="1">
      <c r="A15" s="254"/>
      <c r="B15" s="254"/>
      <c r="C15" s="254"/>
      <c r="D15" s="254"/>
    </row>
    <row r="16" spans="1:4" ht="14.25" customHeight="1" hidden="1">
      <c r="A16" s="254"/>
      <c r="B16" s="254"/>
      <c r="C16" s="254"/>
      <c r="D16" s="254"/>
    </row>
    <row r="17" spans="1:4" ht="14.25" customHeight="1" hidden="1">
      <c r="A17" s="254"/>
      <c r="B17" s="254"/>
      <c r="C17" s="254"/>
      <c r="D17" s="254"/>
    </row>
    <row r="18" spans="1:4" ht="14.25" customHeight="1" hidden="1">
      <c r="A18" s="254"/>
      <c r="B18" s="254"/>
      <c r="C18" s="254"/>
      <c r="D18" s="254"/>
    </row>
    <row r="19" spans="1:4" ht="14.25" customHeight="1" hidden="1">
      <c r="A19" s="254"/>
      <c r="B19" s="254"/>
      <c r="C19" s="254"/>
      <c r="D19" s="254"/>
    </row>
    <row r="20" spans="1:4" ht="14.25" customHeight="1" hidden="1">
      <c r="A20" s="254"/>
      <c r="B20" s="254"/>
      <c r="C20" s="254"/>
      <c r="D20" s="254"/>
    </row>
    <row r="21" spans="1:4" ht="14.25" customHeight="1" hidden="1">
      <c r="A21" s="254"/>
      <c r="B21" s="254"/>
      <c r="C21" s="254"/>
      <c r="D21" s="254"/>
    </row>
    <row r="22" spans="1:4" ht="14.25" customHeight="1" hidden="1">
      <c r="A22" s="254"/>
      <c r="B22" s="254"/>
      <c r="C22" s="254"/>
      <c r="D22" s="254"/>
    </row>
    <row r="23" spans="1:4" ht="14.25" customHeight="1" hidden="1">
      <c r="A23" s="254"/>
      <c r="B23" s="254"/>
      <c r="C23" s="254"/>
      <c r="D23" s="254"/>
    </row>
    <row r="24" spans="1:4" ht="14.25" customHeight="1" hidden="1">
      <c r="A24" s="254"/>
      <c r="B24" s="254"/>
      <c r="C24" s="254"/>
      <c r="D24" s="254"/>
    </row>
    <row r="25" spans="1:4" ht="14.25" customHeight="1" hidden="1">
      <c r="A25" s="254"/>
      <c r="B25" s="254"/>
      <c r="C25" s="254"/>
      <c r="D25" s="254"/>
    </row>
    <row r="26" spans="1:4" ht="14.25" customHeight="1" hidden="1">
      <c r="A26" s="254"/>
      <c r="B26" s="254"/>
      <c r="C26" s="254"/>
      <c r="D26" s="254"/>
    </row>
    <row r="27" spans="1:4" ht="29.25" customHeight="1" hidden="1">
      <c r="A27" s="254"/>
      <c r="B27" s="254"/>
      <c r="C27" s="254"/>
      <c r="D27" s="254"/>
    </row>
    <row r="28" spans="1:4" ht="14.25" customHeight="1" hidden="1">
      <c r="A28" s="254"/>
      <c r="B28" s="254"/>
      <c r="C28" s="254"/>
      <c r="D28" s="254"/>
    </row>
    <row r="29" spans="1:4" ht="14.25" customHeight="1" hidden="1">
      <c r="A29" s="254"/>
      <c r="B29" s="254"/>
      <c r="C29" s="254"/>
      <c r="D29" s="254"/>
    </row>
    <row r="30" spans="1:4" ht="14.25" customHeight="1" hidden="1">
      <c r="A30" s="254"/>
      <c r="B30" s="254"/>
      <c r="C30" s="254"/>
      <c r="D30" s="254"/>
    </row>
    <row r="31" spans="1:4" ht="14.25" customHeight="1" hidden="1">
      <c r="A31" s="254"/>
      <c r="B31" s="254"/>
      <c r="C31" s="254"/>
      <c r="D31" s="254"/>
    </row>
    <row r="32" spans="1:4" ht="14.25" customHeight="1" hidden="1">
      <c r="A32" s="254"/>
      <c r="B32" s="254"/>
      <c r="C32" s="254"/>
      <c r="D32" s="254"/>
    </row>
    <row r="33" spans="1:4" ht="14.25" customHeight="1" hidden="1">
      <c r="A33" s="254"/>
      <c r="B33" s="254"/>
      <c r="C33" s="254"/>
      <c r="D33" s="254"/>
    </row>
    <row r="34" spans="1:4" ht="14.25" customHeight="1" hidden="1">
      <c r="A34" s="254"/>
      <c r="B34" s="254"/>
      <c r="C34" s="254"/>
      <c r="D34" s="254"/>
    </row>
    <row r="35" spans="1:4" ht="14.25" customHeight="1" hidden="1">
      <c r="A35" s="254"/>
      <c r="B35" s="254"/>
      <c r="C35" s="254"/>
      <c r="D35" s="254"/>
    </row>
  </sheetData>
  <sheetProtection/>
  <mergeCells count="2">
    <mergeCell ref="A1:D1"/>
    <mergeCell ref="A2:D35"/>
  </mergeCells>
  <printOptions horizontalCentered="1"/>
  <pageMargins left="0.3937007874015748" right="0.3937007874015748" top="0.7874015748031497" bottom="0.7874015748031497" header="0" footer="0"/>
  <pageSetup firstPageNumber="24" useFirstPageNumber="1" horizontalDpi="600" verticalDpi="600" orientation="landscape" paperSize="9" scale="95"/>
  <headerFooter>
    <oddFooter>&amp;C&amp;P</oddFooter>
  </headerFooter>
</worksheet>
</file>

<file path=xl/worksheets/sheet17.xml><?xml version="1.0" encoding="utf-8"?>
<worksheet xmlns="http://schemas.openxmlformats.org/spreadsheetml/2006/main" xmlns:r="http://schemas.openxmlformats.org/officeDocument/2006/relationships">
  <sheetPr>
    <tabColor rgb="FF00FF00"/>
  </sheetPr>
  <dimension ref="A1:N36"/>
  <sheetViews>
    <sheetView showZeros="0" workbookViewId="0" topLeftCell="A1">
      <selection activeCell="H43" sqref="H43"/>
    </sheetView>
  </sheetViews>
  <sheetFormatPr defaultColWidth="9.00390625" defaultRowHeight="15"/>
  <cols>
    <col min="1" max="1" width="36.7109375" style="230" customWidth="1"/>
    <col min="2" max="5" width="9.140625" style="231" customWidth="1"/>
    <col min="6" max="7" width="9.00390625" style="231" customWidth="1"/>
    <col min="8" max="8" width="38.421875" style="231" customWidth="1"/>
    <col min="9" max="12" width="9.140625" style="231" customWidth="1"/>
    <col min="13" max="14" width="9.00390625" style="231" customWidth="1"/>
    <col min="15" max="16384" width="9.00390625" style="231" customWidth="1"/>
  </cols>
  <sheetData>
    <row r="1" spans="1:14" ht="15.75">
      <c r="A1" s="40" t="s">
        <v>825</v>
      </c>
      <c r="B1" s="40"/>
      <c r="C1" s="40"/>
      <c r="D1" s="40"/>
      <c r="E1" s="40"/>
      <c r="F1" s="40"/>
      <c r="G1" s="40"/>
      <c r="H1" s="40"/>
      <c r="I1" s="40"/>
      <c r="J1" s="40"/>
      <c r="K1" s="40"/>
      <c r="L1" s="40"/>
      <c r="M1" s="40"/>
      <c r="N1" s="40"/>
    </row>
    <row r="2" spans="1:14" ht="24.75" customHeight="1">
      <c r="A2" s="62" t="s">
        <v>826</v>
      </c>
      <c r="B2" s="62"/>
      <c r="C2" s="62"/>
      <c r="D2" s="62"/>
      <c r="E2" s="62"/>
      <c r="F2" s="62"/>
      <c r="G2" s="62"/>
      <c r="H2" s="62"/>
      <c r="I2" s="62"/>
      <c r="J2" s="62"/>
      <c r="K2" s="62"/>
      <c r="L2" s="62"/>
      <c r="M2" s="62"/>
      <c r="N2" s="62"/>
    </row>
    <row r="3" spans="1:14" ht="15.75">
      <c r="A3" s="232"/>
      <c r="B3" s="233"/>
      <c r="C3" s="233"/>
      <c r="D3" s="233"/>
      <c r="E3" s="233"/>
      <c r="F3" s="233"/>
      <c r="G3" s="233"/>
      <c r="H3" s="234"/>
      <c r="J3" s="233"/>
      <c r="K3" s="233"/>
      <c r="L3" s="233"/>
      <c r="M3" s="233"/>
      <c r="N3" s="253" t="s">
        <v>43</v>
      </c>
    </row>
    <row r="4" spans="1:14" ht="57" customHeight="1">
      <c r="A4" s="235" t="s">
        <v>44</v>
      </c>
      <c r="B4" s="236" t="s">
        <v>103</v>
      </c>
      <c r="C4" s="236" t="s">
        <v>814</v>
      </c>
      <c r="D4" s="236" t="s">
        <v>815</v>
      </c>
      <c r="E4" s="236" t="s">
        <v>71</v>
      </c>
      <c r="F4" s="236" t="s">
        <v>816</v>
      </c>
      <c r="G4" s="237" t="s">
        <v>817</v>
      </c>
      <c r="H4" s="235" t="s">
        <v>818</v>
      </c>
      <c r="I4" s="236" t="s">
        <v>103</v>
      </c>
      <c r="J4" s="236" t="s">
        <v>814</v>
      </c>
      <c r="K4" s="236" t="s">
        <v>815</v>
      </c>
      <c r="L4" s="236" t="s">
        <v>71</v>
      </c>
      <c r="M4" s="236" t="s">
        <v>816</v>
      </c>
      <c r="N4" s="237" t="s">
        <v>817</v>
      </c>
    </row>
    <row r="5" spans="1:14" ht="20.25" customHeight="1">
      <c r="A5" s="238" t="s">
        <v>732</v>
      </c>
      <c r="B5" s="239"/>
      <c r="C5" s="240"/>
      <c r="D5" s="240"/>
      <c r="E5" s="240"/>
      <c r="F5" s="240"/>
      <c r="G5" s="241"/>
      <c r="H5" s="238" t="s">
        <v>732</v>
      </c>
      <c r="I5" s="239"/>
      <c r="J5" s="240"/>
      <c r="K5" s="240"/>
      <c r="L5" s="240"/>
      <c r="M5" s="240"/>
      <c r="N5" s="241"/>
    </row>
    <row r="6" spans="1:14" ht="20.25" customHeight="1">
      <c r="A6" s="242" t="s">
        <v>827</v>
      </c>
      <c r="B6" s="239"/>
      <c r="C6" s="240"/>
      <c r="D6" s="240"/>
      <c r="E6" s="240"/>
      <c r="F6" s="240"/>
      <c r="G6" s="241"/>
      <c r="H6" s="242" t="s">
        <v>828</v>
      </c>
      <c r="I6" s="239"/>
      <c r="J6" s="240"/>
      <c r="K6" s="240"/>
      <c r="L6" s="240"/>
      <c r="M6" s="240"/>
      <c r="N6" s="241"/>
    </row>
    <row r="7" spans="1:14" ht="20.25" customHeight="1">
      <c r="A7" s="243" t="s">
        <v>829</v>
      </c>
      <c r="B7" s="70"/>
      <c r="C7" s="244"/>
      <c r="D7" s="244"/>
      <c r="E7" s="244"/>
      <c r="F7" s="244"/>
      <c r="G7" s="245"/>
      <c r="H7" s="243" t="s">
        <v>830</v>
      </c>
      <c r="I7" s="70">
        <f>SUM(I8:I10)</f>
        <v>0</v>
      </c>
      <c r="J7" s="244"/>
      <c r="K7" s="244"/>
      <c r="L7" s="244"/>
      <c r="M7" s="244"/>
      <c r="N7" s="245"/>
    </row>
    <row r="8" spans="1:14" ht="20.25" customHeight="1">
      <c r="A8" s="246" t="s">
        <v>831</v>
      </c>
      <c r="B8" s="70"/>
      <c r="C8" s="244"/>
      <c r="D8" s="244"/>
      <c r="E8" s="244"/>
      <c r="F8" s="244"/>
      <c r="G8" s="245"/>
      <c r="H8" s="246" t="s">
        <v>831</v>
      </c>
      <c r="I8" s="70"/>
      <c r="J8" s="244"/>
      <c r="K8" s="244"/>
      <c r="L8" s="244"/>
      <c r="M8" s="244"/>
      <c r="N8" s="245"/>
    </row>
    <row r="9" spans="1:14" ht="20.25" customHeight="1">
      <c r="A9" s="246" t="s">
        <v>832</v>
      </c>
      <c r="B9" s="70"/>
      <c r="C9" s="244"/>
      <c r="D9" s="244"/>
      <c r="E9" s="244"/>
      <c r="F9" s="244"/>
      <c r="G9" s="245"/>
      <c r="H9" s="246" t="s">
        <v>832</v>
      </c>
      <c r="I9" s="70"/>
      <c r="J9" s="244"/>
      <c r="K9" s="244"/>
      <c r="L9" s="244"/>
      <c r="M9" s="244"/>
      <c r="N9" s="245"/>
    </row>
    <row r="10" spans="1:14" ht="20.25" customHeight="1">
      <c r="A10" s="246" t="s">
        <v>833</v>
      </c>
      <c r="B10" s="70"/>
      <c r="C10" s="244"/>
      <c r="D10" s="244"/>
      <c r="E10" s="244"/>
      <c r="F10" s="244"/>
      <c r="G10" s="245"/>
      <c r="H10" s="246" t="s">
        <v>833</v>
      </c>
      <c r="I10" s="70"/>
      <c r="J10" s="244"/>
      <c r="K10" s="244"/>
      <c r="L10" s="244"/>
      <c r="M10" s="244"/>
      <c r="N10" s="245"/>
    </row>
    <row r="11" spans="1:14" ht="20.25" customHeight="1">
      <c r="A11" s="243" t="s">
        <v>834</v>
      </c>
      <c r="B11" s="70">
        <f>B12+B13</f>
        <v>0</v>
      </c>
      <c r="C11" s="244"/>
      <c r="D11" s="244"/>
      <c r="E11" s="244"/>
      <c r="F11" s="244"/>
      <c r="G11" s="245"/>
      <c r="H11" s="243" t="s">
        <v>835</v>
      </c>
      <c r="I11" s="70">
        <f>I12+I13</f>
        <v>0</v>
      </c>
      <c r="J11" s="244"/>
      <c r="K11" s="244"/>
      <c r="L11" s="244"/>
      <c r="M11" s="244"/>
      <c r="N11" s="245"/>
    </row>
    <row r="12" spans="1:14" ht="20.25" customHeight="1">
      <c r="A12" s="247" t="s">
        <v>836</v>
      </c>
      <c r="B12" s="70"/>
      <c r="C12" s="244"/>
      <c r="D12" s="244"/>
      <c r="E12" s="244"/>
      <c r="F12" s="244"/>
      <c r="G12" s="245"/>
      <c r="H12" s="246" t="s">
        <v>836</v>
      </c>
      <c r="I12" s="70"/>
      <c r="J12" s="244"/>
      <c r="K12" s="244"/>
      <c r="L12" s="244"/>
      <c r="M12" s="244"/>
      <c r="N12" s="245"/>
    </row>
    <row r="13" spans="1:14" ht="20.25" customHeight="1">
      <c r="A13" s="246" t="s">
        <v>837</v>
      </c>
      <c r="B13" s="70"/>
      <c r="C13" s="244"/>
      <c r="D13" s="244"/>
      <c r="E13" s="244"/>
      <c r="F13" s="244"/>
      <c r="G13" s="245"/>
      <c r="H13" s="246" t="s">
        <v>837</v>
      </c>
      <c r="I13" s="70"/>
      <c r="J13" s="244"/>
      <c r="K13" s="244"/>
      <c r="L13" s="244"/>
      <c r="M13" s="244"/>
      <c r="N13" s="245"/>
    </row>
    <row r="14" spans="1:14" ht="20.25" customHeight="1">
      <c r="A14" s="243" t="s">
        <v>838</v>
      </c>
      <c r="B14" s="70"/>
      <c r="C14" s="244"/>
      <c r="D14" s="244"/>
      <c r="E14" s="244"/>
      <c r="F14" s="244"/>
      <c r="G14" s="245"/>
      <c r="H14" s="243" t="s">
        <v>839</v>
      </c>
      <c r="I14" s="70"/>
      <c r="J14" s="244"/>
      <c r="K14" s="244"/>
      <c r="L14" s="244"/>
      <c r="M14" s="244"/>
      <c r="N14" s="245"/>
    </row>
    <row r="15" spans="1:14" ht="20.25" customHeight="1">
      <c r="A15" s="243" t="s">
        <v>840</v>
      </c>
      <c r="B15" s="70"/>
      <c r="C15" s="244"/>
      <c r="D15" s="244"/>
      <c r="E15" s="244"/>
      <c r="F15" s="244"/>
      <c r="G15" s="245"/>
      <c r="H15" s="243" t="s">
        <v>841</v>
      </c>
      <c r="I15" s="70"/>
      <c r="J15" s="244"/>
      <c r="K15" s="244"/>
      <c r="L15" s="244"/>
      <c r="M15" s="244"/>
      <c r="N15" s="245"/>
    </row>
    <row r="16" spans="1:14" ht="20.25" customHeight="1">
      <c r="A16" s="248"/>
      <c r="B16" s="249"/>
      <c r="C16" s="249"/>
      <c r="D16" s="249"/>
      <c r="E16" s="249"/>
      <c r="F16" s="249"/>
      <c r="G16" s="249"/>
      <c r="H16" s="250" t="s">
        <v>842</v>
      </c>
      <c r="I16" s="249"/>
      <c r="J16" s="249"/>
      <c r="K16" s="249"/>
      <c r="L16" s="249"/>
      <c r="M16" s="249"/>
      <c r="N16" s="249"/>
    </row>
    <row r="17" spans="1:14" ht="25.5" customHeight="1">
      <c r="A17" s="251" t="s">
        <v>843</v>
      </c>
      <c r="B17" s="251"/>
      <c r="C17" s="251"/>
      <c r="D17" s="251"/>
      <c r="E17" s="251"/>
      <c r="F17" s="251"/>
      <c r="G17" s="251"/>
      <c r="H17" s="251"/>
      <c r="I17" s="251"/>
      <c r="J17" s="251"/>
      <c r="K17" s="251"/>
      <c r="L17" s="251"/>
      <c r="M17" s="251"/>
      <c r="N17" s="251"/>
    </row>
    <row r="18" spans="1:13" ht="15.75">
      <c r="A18" s="252" t="s">
        <v>844</v>
      </c>
      <c r="B18" s="252"/>
      <c r="C18" s="252"/>
      <c r="D18" s="252"/>
      <c r="E18" s="252"/>
      <c r="F18" s="252"/>
      <c r="G18" s="252"/>
      <c r="H18" s="252"/>
      <c r="I18" s="252"/>
      <c r="J18" s="252"/>
      <c r="K18" s="252"/>
      <c r="L18" s="252"/>
      <c r="M18" s="252"/>
    </row>
    <row r="19" ht="15.75">
      <c r="A19" s="231"/>
    </row>
    <row r="20" ht="15.75">
      <c r="A20" s="231"/>
    </row>
    <row r="21" ht="15.75">
      <c r="A21" s="231"/>
    </row>
    <row r="22" ht="15.75">
      <c r="A22" s="231"/>
    </row>
    <row r="23" ht="15.75">
      <c r="A23" s="231"/>
    </row>
    <row r="24" ht="15.75">
      <c r="A24" s="231"/>
    </row>
    <row r="25" ht="15.75">
      <c r="A25" s="231"/>
    </row>
    <row r="26" ht="15.75">
      <c r="A26" s="231"/>
    </row>
    <row r="27" ht="15.75">
      <c r="A27" s="231"/>
    </row>
    <row r="28" ht="15.75">
      <c r="A28" s="231"/>
    </row>
    <row r="29" ht="15.75">
      <c r="A29" s="231"/>
    </row>
    <row r="30" ht="15.75">
      <c r="A30" s="231"/>
    </row>
    <row r="31" ht="15.75">
      <c r="A31" s="231"/>
    </row>
    <row r="32" ht="15.75">
      <c r="A32" s="231"/>
    </row>
    <row r="33" ht="15.75">
      <c r="A33" s="231"/>
    </row>
    <row r="34" ht="15.75">
      <c r="A34" s="231"/>
    </row>
    <row r="35" ht="15.75">
      <c r="A35" s="231"/>
    </row>
    <row r="36" ht="15.75">
      <c r="A36" s="231"/>
    </row>
  </sheetData>
  <sheetProtection/>
  <mergeCells count="5">
    <mergeCell ref="A1:N1"/>
    <mergeCell ref="A2:N2"/>
    <mergeCell ref="A3:B3"/>
    <mergeCell ref="A17:N17"/>
    <mergeCell ref="A18:M18"/>
  </mergeCells>
  <printOptions horizontalCentered="1"/>
  <pageMargins left="0.3937007874015748" right="0.3937007874015748" top="0.7874015748031497" bottom="0.7874015748031497" header="0" footer="0"/>
  <pageSetup firstPageNumber="25" useFirstPageNumber="1" horizontalDpi="600" verticalDpi="600" orientation="landscape" paperSize="9" scale="75"/>
  <headerFooter>
    <oddFooter>&amp;C&amp;P</oddFooter>
  </headerFooter>
</worksheet>
</file>

<file path=xl/worksheets/sheet18.xml><?xml version="1.0" encoding="utf-8"?>
<worksheet xmlns="http://schemas.openxmlformats.org/spreadsheetml/2006/main" xmlns:r="http://schemas.openxmlformats.org/officeDocument/2006/relationships">
  <sheetPr>
    <tabColor rgb="FF00FF00"/>
  </sheetPr>
  <dimension ref="A1:D35"/>
  <sheetViews>
    <sheetView workbookViewId="0" topLeftCell="A1">
      <selection activeCell="D80" sqref="D80"/>
    </sheetView>
  </sheetViews>
  <sheetFormatPr defaultColWidth="9.00390625" defaultRowHeight="15"/>
  <cols>
    <col min="1" max="3" width="23.57421875" style="35" customWidth="1"/>
    <col min="4" max="4" width="61.7109375" style="35" customWidth="1"/>
    <col min="5" max="5" width="28.8515625" style="35" customWidth="1"/>
    <col min="6" max="16384" width="9.00390625" style="35" customWidth="1"/>
  </cols>
  <sheetData>
    <row r="1" spans="1:4" ht="72" customHeight="1">
      <c r="A1" s="36" t="s">
        <v>845</v>
      </c>
      <c r="B1" s="36"/>
      <c r="C1" s="36"/>
      <c r="D1" s="36"/>
    </row>
    <row r="2" spans="1:4" ht="6" customHeight="1">
      <c r="A2" s="37" t="s">
        <v>846</v>
      </c>
      <c r="B2" s="229"/>
      <c r="C2" s="229"/>
      <c r="D2" s="229"/>
    </row>
    <row r="3" spans="1:4" ht="6" customHeight="1">
      <c r="A3" s="229"/>
      <c r="B3" s="229"/>
      <c r="C3" s="229"/>
      <c r="D3" s="229"/>
    </row>
    <row r="4" spans="1:4" ht="6" customHeight="1">
      <c r="A4" s="229"/>
      <c r="B4" s="229"/>
      <c r="C4" s="229"/>
      <c r="D4" s="229"/>
    </row>
    <row r="5" spans="1:4" ht="6" customHeight="1">
      <c r="A5" s="229"/>
      <c r="B5" s="229"/>
      <c r="C5" s="229"/>
      <c r="D5" s="229"/>
    </row>
    <row r="6" spans="1:4" ht="6" customHeight="1">
      <c r="A6" s="229"/>
      <c r="B6" s="229"/>
      <c r="C6" s="229"/>
      <c r="D6" s="229"/>
    </row>
    <row r="7" spans="1:4" ht="2.25" customHeight="1">
      <c r="A7" s="229"/>
      <c r="B7" s="229"/>
      <c r="C7" s="229"/>
      <c r="D7" s="229"/>
    </row>
    <row r="8" spans="1:4" ht="6" customHeight="1" hidden="1">
      <c r="A8" s="229"/>
      <c r="B8" s="229"/>
      <c r="C8" s="229"/>
      <c r="D8" s="229"/>
    </row>
    <row r="9" spans="1:4" ht="6" customHeight="1" hidden="1">
      <c r="A9" s="229"/>
      <c r="B9" s="229"/>
      <c r="C9" s="229"/>
      <c r="D9" s="229"/>
    </row>
    <row r="10" spans="1:4" ht="6" customHeight="1" hidden="1">
      <c r="A10" s="229"/>
      <c r="B10" s="229"/>
      <c r="C10" s="229"/>
      <c r="D10" s="229"/>
    </row>
    <row r="11" spans="1:4" ht="6" customHeight="1" hidden="1">
      <c r="A11" s="229"/>
      <c r="B11" s="229"/>
      <c r="C11" s="229"/>
      <c r="D11" s="229"/>
    </row>
    <row r="12" spans="1:4" ht="6" customHeight="1">
      <c r="A12" s="229"/>
      <c r="B12" s="229"/>
      <c r="C12" s="229"/>
      <c r="D12" s="229"/>
    </row>
    <row r="13" spans="1:4" ht="2.25" customHeight="1">
      <c r="A13" s="229"/>
      <c r="B13" s="229"/>
      <c r="C13" s="229"/>
      <c r="D13" s="229"/>
    </row>
    <row r="14" spans="1:4" ht="2.25" customHeight="1">
      <c r="A14" s="229"/>
      <c r="B14" s="229"/>
      <c r="C14" s="229"/>
      <c r="D14" s="229"/>
    </row>
    <row r="15" spans="1:4" ht="2.25" customHeight="1">
      <c r="A15" s="229"/>
      <c r="B15" s="229"/>
      <c r="C15" s="229"/>
      <c r="D15" s="229"/>
    </row>
    <row r="16" spans="1:4" ht="2.25" customHeight="1">
      <c r="A16" s="229"/>
      <c r="B16" s="229"/>
      <c r="C16" s="229"/>
      <c r="D16" s="229"/>
    </row>
    <row r="17" spans="1:4" ht="2.25" customHeight="1">
      <c r="A17" s="229"/>
      <c r="B17" s="229"/>
      <c r="C17" s="229"/>
      <c r="D17" s="229"/>
    </row>
    <row r="18" spans="1:4" ht="2.25" customHeight="1">
      <c r="A18" s="229"/>
      <c r="B18" s="229"/>
      <c r="C18" s="229"/>
      <c r="D18" s="229"/>
    </row>
    <row r="19" spans="1:4" ht="13.5" customHeight="1">
      <c r="A19" s="229"/>
      <c r="B19" s="229"/>
      <c r="C19" s="229"/>
      <c r="D19" s="229"/>
    </row>
    <row r="20" spans="1:4" ht="13.5" customHeight="1">
      <c r="A20" s="229"/>
      <c r="B20" s="229"/>
      <c r="C20" s="229"/>
      <c r="D20" s="229"/>
    </row>
    <row r="21" spans="1:4" ht="13.5" customHeight="1" hidden="1">
      <c r="A21" s="229"/>
      <c r="B21" s="229"/>
      <c r="C21" s="229"/>
      <c r="D21" s="229"/>
    </row>
    <row r="22" spans="1:4" ht="13.5" customHeight="1" hidden="1">
      <c r="A22" s="229"/>
      <c r="B22" s="229"/>
      <c r="C22" s="229"/>
      <c r="D22" s="229"/>
    </row>
    <row r="23" spans="1:4" ht="13.5" customHeight="1" hidden="1">
      <c r="A23" s="229"/>
      <c r="B23" s="229"/>
      <c r="C23" s="229"/>
      <c r="D23" s="229"/>
    </row>
    <row r="24" spans="1:4" ht="13.5" customHeight="1" hidden="1">
      <c r="A24" s="229"/>
      <c r="B24" s="229"/>
      <c r="C24" s="229"/>
      <c r="D24" s="229"/>
    </row>
    <row r="25" spans="1:4" ht="13.5" customHeight="1" hidden="1">
      <c r="A25" s="229"/>
      <c r="B25" s="229"/>
      <c r="C25" s="229"/>
      <c r="D25" s="229"/>
    </row>
    <row r="26" spans="1:4" ht="13.5" customHeight="1" hidden="1">
      <c r="A26" s="229"/>
      <c r="B26" s="229"/>
      <c r="C26" s="229"/>
      <c r="D26" s="229"/>
    </row>
    <row r="27" spans="1:4" ht="13.5" customHeight="1" hidden="1">
      <c r="A27" s="229"/>
      <c r="B27" s="229"/>
      <c r="C27" s="229"/>
      <c r="D27" s="229"/>
    </row>
    <row r="28" spans="1:4" ht="13.5" customHeight="1" hidden="1">
      <c r="A28" s="229"/>
      <c r="B28" s="229"/>
      <c r="C28" s="229"/>
      <c r="D28" s="229"/>
    </row>
    <row r="29" spans="1:4" ht="13.5" customHeight="1" hidden="1">
      <c r="A29" s="229"/>
      <c r="B29" s="229"/>
      <c r="C29" s="229"/>
      <c r="D29" s="229"/>
    </row>
    <row r="30" spans="1:4" ht="13.5" customHeight="1" hidden="1">
      <c r="A30" s="229"/>
      <c r="B30" s="229"/>
      <c r="C30" s="229"/>
      <c r="D30" s="229"/>
    </row>
    <row r="31" spans="1:4" ht="13.5" customHeight="1" hidden="1">
      <c r="A31" s="229"/>
      <c r="B31" s="229"/>
      <c r="C31" s="229"/>
      <c r="D31" s="229"/>
    </row>
    <row r="32" spans="1:4" ht="13.5" customHeight="1" hidden="1">
      <c r="A32" s="229"/>
      <c r="B32" s="229"/>
      <c r="C32" s="229"/>
      <c r="D32" s="229"/>
    </row>
    <row r="33" spans="1:4" ht="13.5" customHeight="1" hidden="1">
      <c r="A33" s="229"/>
      <c r="B33" s="229"/>
      <c r="C33" s="229"/>
      <c r="D33" s="229"/>
    </row>
    <row r="34" spans="1:4" ht="13.5" customHeight="1" hidden="1">
      <c r="A34" s="229"/>
      <c r="B34" s="229"/>
      <c r="C34" s="229"/>
      <c r="D34" s="229"/>
    </row>
    <row r="35" spans="1:4" ht="13.5" customHeight="1" hidden="1">
      <c r="A35" s="229"/>
      <c r="B35" s="229"/>
      <c r="C35" s="229"/>
      <c r="D35" s="229"/>
    </row>
    <row r="36" ht="13.5" customHeight="1"/>
  </sheetData>
  <sheetProtection/>
  <mergeCells count="2">
    <mergeCell ref="A1:D1"/>
    <mergeCell ref="A2:D35"/>
  </mergeCells>
  <printOptions horizontalCentered="1"/>
  <pageMargins left="0.3937007874015748" right="0.3937007874015748" top="0.7874015748031497" bottom="0.7874015748031497" header="0" footer="0"/>
  <pageSetup firstPageNumber="26" useFirstPageNumber="1" fitToHeight="0" horizontalDpi="600" verticalDpi="600" orientation="landscape" paperSize="9" scale="95"/>
  <headerFooter>
    <oddFooter>&amp;C&amp;P</oddFooter>
  </headerFooter>
</worksheet>
</file>

<file path=xl/worksheets/sheet19.xml><?xml version="1.0" encoding="utf-8"?>
<worksheet xmlns="http://schemas.openxmlformats.org/spreadsheetml/2006/main" xmlns:r="http://schemas.openxmlformats.org/officeDocument/2006/relationships">
  <sheetPr>
    <tabColor rgb="FF00FF00"/>
  </sheetPr>
  <dimension ref="A1:O41"/>
  <sheetViews>
    <sheetView zoomScale="115" zoomScaleNormal="115" workbookViewId="0" topLeftCell="A1">
      <pane xSplit="1" ySplit="4" topLeftCell="B5" activePane="bottomRight" state="frozen"/>
      <selection pane="bottomRight" activeCell="E7" sqref="E7"/>
    </sheetView>
  </sheetViews>
  <sheetFormatPr defaultColWidth="9.00390625" defaultRowHeight="15"/>
  <cols>
    <col min="1" max="1" width="38.00390625" style="185" customWidth="1"/>
    <col min="2" max="2" width="13.57421875" style="186" customWidth="1"/>
    <col min="3" max="3" width="13.57421875" style="187" customWidth="1"/>
    <col min="4" max="4" width="38.00390625" style="185" customWidth="1"/>
    <col min="5" max="5" width="13.57421875" style="188" customWidth="1"/>
    <col min="6" max="6" width="13.57421875" style="189" hidden="1" customWidth="1"/>
    <col min="7" max="7" width="13.57421875" style="187" customWidth="1"/>
    <col min="8" max="8" width="12.7109375" style="185" customWidth="1"/>
    <col min="9" max="9" width="20.421875" style="185" hidden="1" customWidth="1"/>
    <col min="10" max="10" width="9.00390625" style="185" hidden="1" customWidth="1"/>
    <col min="11" max="11" width="6.421875" style="187" hidden="1" customWidth="1"/>
    <col min="12" max="12" width="12.57421875" style="185" hidden="1" customWidth="1"/>
    <col min="13" max="13" width="28.421875" style="185" hidden="1" customWidth="1"/>
    <col min="14" max="14" width="9.00390625" style="185" hidden="1" customWidth="1"/>
    <col min="15" max="15" width="7.7109375" style="187" hidden="1" customWidth="1"/>
    <col min="16" max="16384" width="9.00390625" style="185" customWidth="1"/>
  </cols>
  <sheetData>
    <row r="1" spans="1:7" ht="18" customHeight="1">
      <c r="A1" s="4" t="s">
        <v>847</v>
      </c>
      <c r="B1" s="4"/>
      <c r="C1" s="190"/>
      <c r="D1" s="4"/>
      <c r="E1" s="156"/>
      <c r="F1" s="191"/>
      <c r="G1" s="190"/>
    </row>
    <row r="2" spans="1:7" ht="24">
      <c r="A2" s="83" t="s">
        <v>848</v>
      </c>
      <c r="B2" s="83"/>
      <c r="C2" s="192"/>
      <c r="D2" s="83"/>
      <c r="E2" s="157"/>
      <c r="F2" s="193"/>
      <c r="G2" s="192"/>
    </row>
    <row r="3" spans="1:7" ht="15.75">
      <c r="A3" s="194"/>
      <c r="B3" s="195"/>
      <c r="C3" s="196"/>
      <c r="D3" s="194"/>
      <c r="E3" s="197" t="s">
        <v>43</v>
      </c>
      <c r="F3" s="198"/>
      <c r="G3" s="199"/>
    </row>
    <row r="4" spans="1:13" ht="24" customHeight="1">
      <c r="A4" s="200" t="s">
        <v>849</v>
      </c>
      <c r="B4" s="201" t="s">
        <v>103</v>
      </c>
      <c r="C4" s="202" t="s">
        <v>850</v>
      </c>
      <c r="D4" s="200" t="s">
        <v>851</v>
      </c>
      <c r="E4" s="203" t="s">
        <v>103</v>
      </c>
      <c r="F4" s="204"/>
      <c r="G4" s="202" t="s">
        <v>850</v>
      </c>
      <c r="H4" s="205"/>
      <c r="I4" s="205" t="s">
        <v>71</v>
      </c>
      <c r="M4" s="205" t="s">
        <v>71</v>
      </c>
    </row>
    <row r="5" spans="1:7" ht="15.75">
      <c r="A5" s="206" t="s">
        <v>852</v>
      </c>
      <c r="B5" s="207">
        <f>B6+B28</f>
        <v>1047657</v>
      </c>
      <c r="C5" s="208"/>
      <c r="D5" s="206" t="s">
        <v>112</v>
      </c>
      <c r="E5" s="138">
        <f>E6+E31</f>
        <v>1047657</v>
      </c>
      <c r="F5" s="209">
        <f>F6+F31</f>
        <v>104.76</v>
      </c>
      <c r="G5" s="208"/>
    </row>
    <row r="6" spans="1:15" ht="15.75">
      <c r="A6" s="210" t="s">
        <v>113</v>
      </c>
      <c r="B6" s="207">
        <f>B7+B20</f>
        <v>421000</v>
      </c>
      <c r="C6" s="211">
        <v>8.1</v>
      </c>
      <c r="D6" s="210" t="s">
        <v>114</v>
      </c>
      <c r="E6" s="138">
        <f>SUM(E7:E29)</f>
        <v>976537</v>
      </c>
      <c r="F6" s="209">
        <f>E6/10000</f>
        <v>97.65</v>
      </c>
      <c r="G6" s="211">
        <v>30.2</v>
      </c>
      <c r="I6" s="185" t="s">
        <v>853</v>
      </c>
      <c r="J6" s="185">
        <v>389280</v>
      </c>
      <c r="K6" s="187">
        <f>(B6-J6)/J6*100</f>
        <v>8.1</v>
      </c>
      <c r="M6" s="187" t="s">
        <v>854</v>
      </c>
      <c r="N6" s="185">
        <f>SUM(N7:N30)</f>
        <v>750036</v>
      </c>
      <c r="O6" s="187">
        <f>(E6-N6)/N6*100</f>
        <v>30.2</v>
      </c>
    </row>
    <row r="7" spans="1:15" ht="15.75">
      <c r="A7" s="170" t="s">
        <v>115</v>
      </c>
      <c r="B7" s="212">
        <f>SUM(B8:B19)</f>
        <v>156000</v>
      </c>
      <c r="C7" s="211">
        <v>26.1</v>
      </c>
      <c r="D7" s="170" t="s">
        <v>116</v>
      </c>
      <c r="E7" s="213">
        <v>109632</v>
      </c>
      <c r="F7" s="209">
        <f aca="true" t="shared" si="0" ref="F7:F29">E7/10000</f>
        <v>10.96</v>
      </c>
      <c r="G7" s="211">
        <v>50</v>
      </c>
      <c r="I7" s="185" t="s">
        <v>49</v>
      </c>
      <c r="J7" s="185">
        <v>123701</v>
      </c>
      <c r="K7" s="187">
        <f aca="true" t="shared" si="1" ref="K7:K25">(B7-J7)/J7*100</f>
        <v>26.1</v>
      </c>
      <c r="M7" s="187" t="s">
        <v>74</v>
      </c>
      <c r="N7" s="185">
        <v>73069</v>
      </c>
      <c r="O7" s="187">
        <f aca="true" t="shared" si="2" ref="O7:O30">(E7-N7)/N7*100</f>
        <v>50</v>
      </c>
    </row>
    <row r="8" spans="1:15" ht="15.75">
      <c r="A8" s="170" t="s">
        <v>50</v>
      </c>
      <c r="B8" s="212">
        <v>43000</v>
      </c>
      <c r="C8" s="211">
        <v>118.9</v>
      </c>
      <c r="D8" s="170" t="s">
        <v>118</v>
      </c>
      <c r="E8" s="214">
        <v>695</v>
      </c>
      <c r="F8" s="209">
        <f t="shared" si="0"/>
        <v>0.07</v>
      </c>
      <c r="G8" s="211">
        <v>-81.5</v>
      </c>
      <c r="I8" s="185" t="s">
        <v>50</v>
      </c>
      <c r="J8" s="185">
        <v>19646</v>
      </c>
      <c r="K8" s="187">
        <f t="shared" si="1"/>
        <v>118.9</v>
      </c>
      <c r="M8" s="187" t="s">
        <v>75</v>
      </c>
      <c r="N8" s="185">
        <v>3752</v>
      </c>
      <c r="O8" s="187">
        <f t="shared" si="2"/>
        <v>-81.5</v>
      </c>
    </row>
    <row r="9" spans="1:15" ht="15.75">
      <c r="A9" s="170" t="s">
        <v>51</v>
      </c>
      <c r="B9" s="212">
        <v>14000</v>
      </c>
      <c r="C9" s="211">
        <v>-17.2</v>
      </c>
      <c r="D9" s="170" t="s">
        <v>120</v>
      </c>
      <c r="E9" s="214">
        <v>47729</v>
      </c>
      <c r="F9" s="209">
        <f t="shared" si="0"/>
        <v>4.77</v>
      </c>
      <c r="G9" s="211">
        <v>14.3</v>
      </c>
      <c r="I9" s="185" t="s">
        <v>51</v>
      </c>
      <c r="J9" s="185">
        <v>16917</v>
      </c>
      <c r="K9" s="187">
        <f t="shared" si="1"/>
        <v>-17.2</v>
      </c>
      <c r="M9" s="187" t="s">
        <v>76</v>
      </c>
      <c r="N9" s="185">
        <v>41748</v>
      </c>
      <c r="O9" s="187">
        <f t="shared" si="2"/>
        <v>14.3</v>
      </c>
    </row>
    <row r="10" spans="1:15" ht="15.75">
      <c r="A10" s="170" t="s">
        <v>52</v>
      </c>
      <c r="B10" s="212">
        <v>3500</v>
      </c>
      <c r="C10" s="211">
        <v>0.2</v>
      </c>
      <c r="D10" s="170" t="s">
        <v>122</v>
      </c>
      <c r="E10" s="214">
        <v>160810</v>
      </c>
      <c r="F10" s="209">
        <f t="shared" si="0"/>
        <v>16.08</v>
      </c>
      <c r="G10" s="211">
        <v>14.1</v>
      </c>
      <c r="I10" s="185" t="s">
        <v>52</v>
      </c>
      <c r="J10" s="185">
        <v>3492</v>
      </c>
      <c r="K10" s="187">
        <f t="shared" si="1"/>
        <v>0.2</v>
      </c>
      <c r="M10" s="187" t="s">
        <v>77</v>
      </c>
      <c r="N10" s="185">
        <v>140892</v>
      </c>
      <c r="O10" s="187">
        <f t="shared" si="2"/>
        <v>14.1</v>
      </c>
    </row>
    <row r="11" spans="1:15" ht="15.75">
      <c r="A11" s="170" t="s">
        <v>53</v>
      </c>
      <c r="B11" s="212">
        <v>900</v>
      </c>
      <c r="C11" s="211">
        <v>63.3</v>
      </c>
      <c r="D11" s="170" t="s">
        <v>124</v>
      </c>
      <c r="E11" s="214">
        <v>26814</v>
      </c>
      <c r="F11" s="209">
        <f t="shared" si="0"/>
        <v>2.68</v>
      </c>
      <c r="G11" s="211">
        <v>96.2</v>
      </c>
      <c r="I11" s="185" t="s">
        <v>53</v>
      </c>
      <c r="J11" s="185">
        <v>551</v>
      </c>
      <c r="K11" s="187">
        <f t="shared" si="1"/>
        <v>63.3</v>
      </c>
      <c r="M11" s="187" t="s">
        <v>78</v>
      </c>
      <c r="N11" s="185">
        <v>13666</v>
      </c>
      <c r="O11" s="187">
        <f t="shared" si="2"/>
        <v>96.2</v>
      </c>
    </row>
    <row r="12" spans="1:15" ht="15.75">
      <c r="A12" s="170" t="s">
        <v>54</v>
      </c>
      <c r="B12" s="212">
        <v>10100</v>
      </c>
      <c r="C12" s="211">
        <v>31.2</v>
      </c>
      <c r="D12" s="170" t="s">
        <v>126</v>
      </c>
      <c r="E12" s="214">
        <v>12272</v>
      </c>
      <c r="F12" s="209">
        <f t="shared" si="0"/>
        <v>1.23</v>
      </c>
      <c r="G12" s="211">
        <v>1.1</v>
      </c>
      <c r="I12" s="185" t="s">
        <v>54</v>
      </c>
      <c r="J12" s="185">
        <v>7697</v>
      </c>
      <c r="K12" s="187">
        <f t="shared" si="1"/>
        <v>31.2</v>
      </c>
      <c r="M12" s="187" t="s">
        <v>79</v>
      </c>
      <c r="N12" s="185">
        <v>12143</v>
      </c>
      <c r="O12" s="187">
        <f t="shared" si="2"/>
        <v>1.1</v>
      </c>
    </row>
    <row r="13" spans="1:15" ht="15.75">
      <c r="A13" s="170" t="s">
        <v>55</v>
      </c>
      <c r="B13" s="212">
        <v>10800</v>
      </c>
      <c r="C13" s="211">
        <v>-1</v>
      </c>
      <c r="D13" s="170" t="s">
        <v>128</v>
      </c>
      <c r="E13" s="214">
        <v>118752</v>
      </c>
      <c r="F13" s="209">
        <f t="shared" si="0"/>
        <v>11.88</v>
      </c>
      <c r="G13" s="211">
        <v>11.4</v>
      </c>
      <c r="I13" s="185" t="s">
        <v>55</v>
      </c>
      <c r="J13" s="185">
        <v>10906</v>
      </c>
      <c r="K13" s="187">
        <f t="shared" si="1"/>
        <v>-1</v>
      </c>
      <c r="M13" s="187" t="s">
        <v>80</v>
      </c>
      <c r="N13" s="185">
        <v>106602</v>
      </c>
      <c r="O13" s="187">
        <f t="shared" si="2"/>
        <v>11.4</v>
      </c>
    </row>
    <row r="14" spans="1:15" ht="15.75">
      <c r="A14" s="170" t="s">
        <v>56</v>
      </c>
      <c r="B14" s="212">
        <v>3400</v>
      </c>
      <c r="C14" s="211">
        <v>6.9</v>
      </c>
      <c r="D14" s="170" t="s">
        <v>130</v>
      </c>
      <c r="E14" s="176">
        <v>78642</v>
      </c>
      <c r="F14" s="209">
        <f t="shared" si="0"/>
        <v>7.86</v>
      </c>
      <c r="G14" s="211">
        <v>-5.7</v>
      </c>
      <c r="I14" s="185" t="s">
        <v>56</v>
      </c>
      <c r="J14" s="185">
        <v>3180</v>
      </c>
      <c r="K14" s="187">
        <f t="shared" si="1"/>
        <v>6.9</v>
      </c>
      <c r="M14" s="187" t="s">
        <v>81</v>
      </c>
      <c r="N14" s="185">
        <v>83407</v>
      </c>
      <c r="O14" s="187">
        <f t="shared" si="2"/>
        <v>-5.7</v>
      </c>
    </row>
    <row r="15" spans="1:15" ht="15.75">
      <c r="A15" s="170" t="s">
        <v>57</v>
      </c>
      <c r="B15" s="212">
        <v>15500</v>
      </c>
      <c r="C15" s="211">
        <v>0.3</v>
      </c>
      <c r="D15" s="170" t="s">
        <v>132</v>
      </c>
      <c r="E15" s="176">
        <v>30279</v>
      </c>
      <c r="F15" s="209">
        <f t="shared" si="0"/>
        <v>3.03</v>
      </c>
      <c r="G15" s="211">
        <v>52.8</v>
      </c>
      <c r="I15" s="185" t="s">
        <v>57</v>
      </c>
      <c r="J15" s="185">
        <v>15450</v>
      </c>
      <c r="K15" s="187">
        <f t="shared" si="1"/>
        <v>0.3</v>
      </c>
      <c r="M15" s="187" t="s">
        <v>82</v>
      </c>
      <c r="N15" s="185">
        <v>19810</v>
      </c>
      <c r="O15" s="187">
        <f t="shared" si="2"/>
        <v>52.8</v>
      </c>
    </row>
    <row r="16" spans="1:15" ht="15.75">
      <c r="A16" s="170" t="s">
        <v>58</v>
      </c>
      <c r="B16" s="212">
        <v>18000</v>
      </c>
      <c r="C16" s="211">
        <v>-1.8</v>
      </c>
      <c r="D16" s="170" t="s">
        <v>134</v>
      </c>
      <c r="E16" s="176">
        <v>140992</v>
      </c>
      <c r="F16" s="209">
        <f t="shared" si="0"/>
        <v>14.1</v>
      </c>
      <c r="G16" s="211">
        <v>30.7</v>
      </c>
      <c r="I16" s="185" t="s">
        <v>58</v>
      </c>
      <c r="J16" s="185">
        <v>18322</v>
      </c>
      <c r="K16" s="187">
        <f t="shared" si="1"/>
        <v>-1.8</v>
      </c>
      <c r="M16" s="187" t="s">
        <v>83</v>
      </c>
      <c r="N16" s="185">
        <v>107906</v>
      </c>
      <c r="O16" s="187">
        <f t="shared" si="2"/>
        <v>30.7</v>
      </c>
    </row>
    <row r="17" spans="1:15" ht="15.75">
      <c r="A17" s="170" t="s">
        <v>59</v>
      </c>
      <c r="B17" s="212">
        <v>8200</v>
      </c>
      <c r="C17" s="211">
        <v>11.3</v>
      </c>
      <c r="D17" s="170" t="s">
        <v>136</v>
      </c>
      <c r="E17" s="176">
        <v>114971</v>
      </c>
      <c r="F17" s="209">
        <f t="shared" si="0"/>
        <v>11.5</v>
      </c>
      <c r="G17" s="211">
        <v>88.9</v>
      </c>
      <c r="I17" s="185" t="s">
        <v>59</v>
      </c>
      <c r="J17" s="185">
        <v>7365</v>
      </c>
      <c r="K17" s="187">
        <f t="shared" si="1"/>
        <v>11.3</v>
      </c>
      <c r="M17" s="187" t="s">
        <v>84</v>
      </c>
      <c r="N17" s="185">
        <v>60854</v>
      </c>
      <c r="O17" s="187">
        <f t="shared" si="2"/>
        <v>88.9</v>
      </c>
    </row>
    <row r="18" spans="1:15" ht="15.75">
      <c r="A18" s="170" t="s">
        <v>60</v>
      </c>
      <c r="B18" s="212">
        <v>28300</v>
      </c>
      <c r="C18" s="211">
        <v>42.2</v>
      </c>
      <c r="D18" s="170" t="s">
        <v>138</v>
      </c>
      <c r="E18" s="176">
        <v>31578</v>
      </c>
      <c r="F18" s="209">
        <f t="shared" si="0"/>
        <v>3.16</v>
      </c>
      <c r="G18" s="211">
        <v>-7.5</v>
      </c>
      <c r="I18" s="185" t="s">
        <v>60</v>
      </c>
      <c r="J18" s="185">
        <v>19904</v>
      </c>
      <c r="K18" s="187">
        <f t="shared" si="1"/>
        <v>42.2</v>
      </c>
      <c r="M18" s="187" t="s">
        <v>85</v>
      </c>
      <c r="N18" s="185">
        <v>34124</v>
      </c>
      <c r="O18" s="187">
        <f t="shared" si="2"/>
        <v>-7.5</v>
      </c>
    </row>
    <row r="19" spans="1:15" ht="15.75">
      <c r="A19" s="170" t="s">
        <v>61</v>
      </c>
      <c r="B19" s="212">
        <v>300</v>
      </c>
      <c r="C19" s="211">
        <v>16.7</v>
      </c>
      <c r="D19" s="170" t="s">
        <v>140</v>
      </c>
      <c r="E19" s="176">
        <v>14080</v>
      </c>
      <c r="F19" s="209">
        <f t="shared" si="0"/>
        <v>1.41</v>
      </c>
      <c r="G19" s="211">
        <v>94</v>
      </c>
      <c r="I19" s="185" t="s">
        <v>61</v>
      </c>
      <c r="J19" s="185">
        <v>257</v>
      </c>
      <c r="K19" s="187">
        <f t="shared" si="1"/>
        <v>16.7</v>
      </c>
      <c r="M19" s="227" t="s">
        <v>86</v>
      </c>
      <c r="N19" s="185">
        <v>7257</v>
      </c>
      <c r="O19" s="187">
        <f t="shared" si="2"/>
        <v>94</v>
      </c>
    </row>
    <row r="20" spans="1:15" ht="15.75">
      <c r="A20" s="215" t="s">
        <v>143</v>
      </c>
      <c r="B20" s="212">
        <f>SUM(B21:B25)</f>
        <v>265000</v>
      </c>
      <c r="C20" s="211">
        <v>-0.2</v>
      </c>
      <c r="D20" s="170" t="s">
        <v>142</v>
      </c>
      <c r="E20" s="176">
        <v>1468</v>
      </c>
      <c r="F20" s="209">
        <f t="shared" si="0"/>
        <v>0.15</v>
      </c>
      <c r="G20" s="211">
        <v>-20.3</v>
      </c>
      <c r="I20" s="185" t="s">
        <v>63</v>
      </c>
      <c r="J20" s="185">
        <v>265579</v>
      </c>
      <c r="K20" s="187">
        <f t="shared" si="1"/>
        <v>-0.2</v>
      </c>
      <c r="M20" s="227" t="s">
        <v>87</v>
      </c>
      <c r="N20" s="185">
        <v>1842</v>
      </c>
      <c r="O20" s="187">
        <f t="shared" si="2"/>
        <v>-20.3</v>
      </c>
    </row>
    <row r="21" spans="1:15" ht="15.75">
      <c r="A21" s="170" t="s">
        <v>145</v>
      </c>
      <c r="B21" s="212">
        <v>83200</v>
      </c>
      <c r="C21" s="211">
        <v>1.9</v>
      </c>
      <c r="D21" s="170" t="s">
        <v>144</v>
      </c>
      <c r="E21" s="176">
        <v>2286</v>
      </c>
      <c r="F21" s="209">
        <f t="shared" si="0"/>
        <v>0.23</v>
      </c>
      <c r="G21" s="211">
        <v>66.1</v>
      </c>
      <c r="I21" s="185" t="s">
        <v>145</v>
      </c>
      <c r="J21" s="185">
        <v>81641</v>
      </c>
      <c r="K21" s="187">
        <f t="shared" si="1"/>
        <v>1.9</v>
      </c>
      <c r="M21" s="227" t="s">
        <v>88</v>
      </c>
      <c r="N21" s="185">
        <v>1376</v>
      </c>
      <c r="O21" s="187">
        <f t="shared" si="2"/>
        <v>66.1</v>
      </c>
    </row>
    <row r="22" spans="1:15" ht="15.75">
      <c r="A22" s="170" t="s">
        <v>147</v>
      </c>
      <c r="B22" s="212">
        <v>20000</v>
      </c>
      <c r="C22" s="211">
        <v>-62.4</v>
      </c>
      <c r="D22" s="170" t="s">
        <v>855</v>
      </c>
      <c r="E22" s="176">
        <v>500</v>
      </c>
      <c r="F22" s="209">
        <f t="shared" si="0"/>
        <v>0.05</v>
      </c>
      <c r="G22" s="211">
        <v>0</v>
      </c>
      <c r="I22" s="185" t="s">
        <v>147</v>
      </c>
      <c r="J22" s="185">
        <v>53196</v>
      </c>
      <c r="K22" s="187">
        <f t="shared" si="1"/>
        <v>-62.4</v>
      </c>
      <c r="M22" s="187" t="s">
        <v>89</v>
      </c>
      <c r="N22" s="185">
        <v>500</v>
      </c>
      <c r="O22" s="187">
        <f t="shared" si="2"/>
        <v>0</v>
      </c>
    </row>
    <row r="23" spans="1:15" ht="15.75">
      <c r="A23" s="170" t="s">
        <v>149</v>
      </c>
      <c r="B23" s="212">
        <v>6000</v>
      </c>
      <c r="C23" s="211">
        <v>35.5</v>
      </c>
      <c r="D23" s="170" t="s">
        <v>148</v>
      </c>
      <c r="E23" s="176">
        <v>15198</v>
      </c>
      <c r="F23" s="209">
        <f t="shared" si="0"/>
        <v>1.52</v>
      </c>
      <c r="G23" s="211">
        <v>336.8</v>
      </c>
      <c r="I23" s="185" t="s">
        <v>149</v>
      </c>
      <c r="J23" s="185">
        <v>4428</v>
      </c>
      <c r="K23" s="187">
        <f t="shared" si="1"/>
        <v>35.5</v>
      </c>
      <c r="M23" s="187" t="s">
        <v>90</v>
      </c>
      <c r="N23" s="185">
        <v>3479</v>
      </c>
      <c r="O23" s="187">
        <f t="shared" si="2"/>
        <v>336.8</v>
      </c>
    </row>
    <row r="24" spans="1:15" ht="15.75">
      <c r="A24" s="170" t="s">
        <v>856</v>
      </c>
      <c r="B24" s="212">
        <v>149800</v>
      </c>
      <c r="C24" s="211">
        <v>21.9</v>
      </c>
      <c r="D24" s="170" t="s">
        <v>150</v>
      </c>
      <c r="E24" s="176">
        <v>19201</v>
      </c>
      <c r="F24" s="209">
        <f t="shared" si="0"/>
        <v>1.92</v>
      </c>
      <c r="G24" s="211">
        <v>66</v>
      </c>
      <c r="I24" s="185" t="s">
        <v>151</v>
      </c>
      <c r="J24" s="185">
        <v>122938</v>
      </c>
      <c r="K24" s="187">
        <f t="shared" si="1"/>
        <v>21.9</v>
      </c>
      <c r="M24" s="187" t="s">
        <v>91</v>
      </c>
      <c r="N24" s="185">
        <v>11564</v>
      </c>
      <c r="O24" s="187">
        <f t="shared" si="2"/>
        <v>66</v>
      </c>
    </row>
    <row r="25" spans="1:15" ht="15.75">
      <c r="A25" s="170" t="s">
        <v>157</v>
      </c>
      <c r="B25" s="212">
        <v>6000</v>
      </c>
      <c r="C25" s="211">
        <v>138.7</v>
      </c>
      <c r="D25" s="170" t="s">
        <v>152</v>
      </c>
      <c r="E25" s="176">
        <v>900</v>
      </c>
      <c r="F25" s="209">
        <f t="shared" si="0"/>
        <v>0.09</v>
      </c>
      <c r="G25" s="211">
        <v>50.8</v>
      </c>
      <c r="I25" s="185" t="s">
        <v>157</v>
      </c>
      <c r="J25" s="185">
        <v>2514</v>
      </c>
      <c r="K25" s="187">
        <f t="shared" si="1"/>
        <v>138.7</v>
      </c>
      <c r="M25" s="227" t="s">
        <v>92</v>
      </c>
      <c r="N25" s="185">
        <v>597</v>
      </c>
      <c r="O25" s="187">
        <f t="shared" si="2"/>
        <v>50.8</v>
      </c>
    </row>
    <row r="26" spans="1:15" ht="15.75">
      <c r="A26" s="216"/>
      <c r="B26" s="207"/>
      <c r="C26" s="211"/>
      <c r="D26" s="170" t="s">
        <v>154</v>
      </c>
      <c r="E26" s="176">
        <v>13616</v>
      </c>
      <c r="F26" s="209">
        <f t="shared" si="0"/>
        <v>1.36</v>
      </c>
      <c r="G26" s="211">
        <v>90.8</v>
      </c>
      <c r="M26" s="228" t="s">
        <v>857</v>
      </c>
      <c r="N26" s="185">
        <v>7135</v>
      </c>
      <c r="O26" s="187">
        <f t="shared" si="2"/>
        <v>90.8</v>
      </c>
    </row>
    <row r="27" spans="1:13" ht="15.75">
      <c r="A27" s="216"/>
      <c r="B27" s="207"/>
      <c r="C27" s="217"/>
      <c r="D27" s="170" t="s">
        <v>156</v>
      </c>
      <c r="E27" s="176">
        <v>15000</v>
      </c>
      <c r="F27" s="209">
        <f t="shared" si="0"/>
        <v>1.5</v>
      </c>
      <c r="G27" s="211"/>
      <c r="M27" s="185" t="s">
        <v>858</v>
      </c>
    </row>
    <row r="28" spans="1:13" ht="15.75">
      <c r="A28" s="210" t="s">
        <v>159</v>
      </c>
      <c r="B28" s="207">
        <f>SUM(B29:B33)</f>
        <v>626657</v>
      </c>
      <c r="C28" s="211"/>
      <c r="D28" s="170" t="s">
        <v>158</v>
      </c>
      <c r="E28" s="138">
        <v>1122</v>
      </c>
      <c r="F28" s="209">
        <f t="shared" si="0"/>
        <v>0.11</v>
      </c>
      <c r="G28" s="211"/>
      <c r="M28" s="185" t="s">
        <v>94</v>
      </c>
    </row>
    <row r="29" spans="1:15" ht="15.75">
      <c r="A29" s="170" t="s">
        <v>161</v>
      </c>
      <c r="B29" s="218">
        <v>201570</v>
      </c>
      <c r="C29" s="211"/>
      <c r="D29" s="170" t="s">
        <v>160</v>
      </c>
      <c r="E29" s="176">
        <v>20000</v>
      </c>
      <c r="F29" s="209">
        <f t="shared" si="0"/>
        <v>2</v>
      </c>
      <c r="G29" s="217">
        <v>9.2</v>
      </c>
      <c r="M29" s="185" t="s">
        <v>95</v>
      </c>
      <c r="N29" s="185">
        <v>18309</v>
      </c>
      <c r="O29" s="187">
        <f t="shared" si="2"/>
        <v>9.2</v>
      </c>
    </row>
    <row r="30" spans="1:15" ht="15.75">
      <c r="A30" s="170" t="s">
        <v>859</v>
      </c>
      <c r="B30" s="218"/>
      <c r="C30" s="217"/>
      <c r="D30" s="170"/>
      <c r="E30" s="176"/>
      <c r="F30" s="209"/>
      <c r="G30" s="217"/>
      <c r="M30" s="185" t="s">
        <v>96</v>
      </c>
      <c r="N30" s="185">
        <v>4</v>
      </c>
      <c r="O30" s="187">
        <f t="shared" si="2"/>
        <v>-100</v>
      </c>
    </row>
    <row r="31" spans="1:13" ht="15.75">
      <c r="A31" s="170" t="s">
        <v>165</v>
      </c>
      <c r="B31" s="212">
        <v>35343</v>
      </c>
      <c r="C31" s="217"/>
      <c r="D31" s="210" t="s">
        <v>164</v>
      </c>
      <c r="E31" s="176">
        <f>E32+E33</f>
        <v>71120</v>
      </c>
      <c r="F31" s="209">
        <f>E31/10000</f>
        <v>7.11</v>
      </c>
      <c r="G31" s="217"/>
      <c r="M31" s="185" t="s">
        <v>860</v>
      </c>
    </row>
    <row r="32" spans="1:13" ht="15.75">
      <c r="A32" s="170" t="s">
        <v>167</v>
      </c>
      <c r="B32" s="218">
        <v>333000</v>
      </c>
      <c r="C32" s="217"/>
      <c r="D32" s="170" t="s">
        <v>861</v>
      </c>
      <c r="E32" s="176">
        <v>32310</v>
      </c>
      <c r="F32" s="209">
        <f>E32/10000</f>
        <v>3.23</v>
      </c>
      <c r="G32" s="217"/>
      <c r="M32" s="185">
        <f>F19+F20+F21+F25</f>
        <v>1.88</v>
      </c>
    </row>
    <row r="33" spans="1:13" ht="15.75">
      <c r="A33" s="170" t="s">
        <v>862</v>
      </c>
      <c r="B33" s="219">
        <v>56744</v>
      </c>
      <c r="C33" s="217"/>
      <c r="D33" s="170" t="s">
        <v>168</v>
      </c>
      <c r="E33" s="176">
        <v>38810</v>
      </c>
      <c r="F33" s="209">
        <f>E33/10000</f>
        <v>3.88</v>
      </c>
      <c r="G33" s="217"/>
      <c r="M33" s="189">
        <f>(N19+N20+N21+N25)/10000</f>
        <v>1.11</v>
      </c>
    </row>
    <row r="34" ht="15.75">
      <c r="M34" s="187">
        <f>(M32-M33)/M33*100</f>
        <v>69.4</v>
      </c>
    </row>
    <row r="37" spans="4:6" ht="15.75">
      <c r="D37" s="220"/>
      <c r="E37" s="221"/>
      <c r="F37" s="222"/>
    </row>
    <row r="38" spans="4:6" ht="15.75">
      <c r="D38" s="223"/>
      <c r="E38" s="221"/>
      <c r="F38" s="222"/>
    </row>
    <row r="39" spans="4:6" ht="15.75">
      <c r="D39" s="223"/>
      <c r="E39" s="221"/>
      <c r="F39" s="222"/>
    </row>
    <row r="40" spans="4:6" ht="15.75">
      <c r="D40" s="224"/>
      <c r="E40" s="225"/>
      <c r="F40" s="226"/>
    </row>
    <row r="41" spans="4:6" ht="15.75">
      <c r="D41" s="224"/>
      <c r="E41" s="225"/>
      <c r="F41" s="226"/>
    </row>
  </sheetData>
  <sheetProtection/>
  <mergeCells count="3">
    <mergeCell ref="A1:G1"/>
    <mergeCell ref="A2:G2"/>
    <mergeCell ref="E3:G3"/>
  </mergeCells>
  <printOptions horizontalCentered="1"/>
  <pageMargins left="0.3937007874015748" right="0.3937007874015748" top="0.7874015748031497" bottom="0.5118110236220472" header="0" footer="0"/>
  <pageSetup firstPageNumber="27" useFirstPageNumber="1" horizontalDpi="600" verticalDpi="600" orientation="landscape" paperSize="9" scale="85"/>
  <headerFooter>
    <oddFooter>&amp;C&amp;P</oddFooter>
  </headerFooter>
</worksheet>
</file>

<file path=xl/worksheets/sheet2.xml><?xml version="1.0" encoding="utf-8"?>
<worksheet xmlns="http://schemas.openxmlformats.org/spreadsheetml/2006/main" xmlns:r="http://schemas.openxmlformats.org/officeDocument/2006/relationships">
  <dimension ref="A1:C34"/>
  <sheetViews>
    <sheetView workbookViewId="0" topLeftCell="A1">
      <selection activeCell="B38" sqref="B38"/>
    </sheetView>
  </sheetViews>
  <sheetFormatPr defaultColWidth="9.00390625" defaultRowHeight="15"/>
  <cols>
    <col min="1" max="1" width="28.421875" style="510" customWidth="1"/>
    <col min="2" max="2" width="111.7109375" style="510" bestFit="1" customWidth="1"/>
    <col min="3" max="3" width="14.28125" style="511" customWidth="1"/>
    <col min="4" max="16384" width="9.00390625" style="510" customWidth="1"/>
  </cols>
  <sheetData>
    <row r="1" spans="1:3" ht="28.5">
      <c r="A1" s="512" t="s">
        <v>3</v>
      </c>
      <c r="B1" s="512"/>
      <c r="C1" s="512"/>
    </row>
    <row r="2" spans="1:3" ht="17.25" customHeight="1">
      <c r="A2" s="513" t="s">
        <v>4</v>
      </c>
      <c r="B2" s="513"/>
      <c r="C2" s="514" t="s">
        <v>5</v>
      </c>
    </row>
    <row r="3" spans="1:3" ht="17.25" customHeight="1">
      <c r="A3" s="515" t="s">
        <v>6</v>
      </c>
      <c r="B3" s="516" t="s">
        <v>7</v>
      </c>
      <c r="C3" s="517">
        <v>1</v>
      </c>
    </row>
    <row r="4" spans="1:3" ht="17.25" customHeight="1">
      <c r="A4" s="515"/>
      <c r="B4" s="516" t="s">
        <v>8</v>
      </c>
      <c r="C4" s="517">
        <v>2</v>
      </c>
    </row>
    <row r="5" spans="1:3" ht="17.25" customHeight="1">
      <c r="A5" s="515"/>
      <c r="B5" s="516" t="s">
        <v>9</v>
      </c>
      <c r="C5" s="517">
        <v>3</v>
      </c>
    </row>
    <row r="6" spans="1:3" ht="17.25" customHeight="1">
      <c r="A6" s="515"/>
      <c r="B6" s="516" t="s">
        <v>10</v>
      </c>
      <c r="C6" s="517">
        <v>6</v>
      </c>
    </row>
    <row r="7" spans="1:3" ht="17.25" customHeight="1">
      <c r="A7" s="515"/>
      <c r="B7" s="516" t="s">
        <v>11</v>
      </c>
      <c r="C7" s="517">
        <v>14</v>
      </c>
    </row>
    <row r="8" spans="1:3" ht="17.25" customHeight="1">
      <c r="A8" s="515"/>
      <c r="B8" s="516" t="s">
        <v>12</v>
      </c>
      <c r="C8" s="517">
        <v>16</v>
      </c>
    </row>
    <row r="9" spans="1:3" ht="17.25" customHeight="1">
      <c r="A9" s="515"/>
      <c r="B9" s="516" t="s">
        <v>13</v>
      </c>
      <c r="C9" s="517">
        <v>17</v>
      </c>
    </row>
    <row r="10" spans="1:3" ht="17.25" customHeight="1">
      <c r="A10" s="515"/>
      <c r="B10" s="516" t="s">
        <v>14</v>
      </c>
      <c r="C10" s="517">
        <v>18</v>
      </c>
    </row>
    <row r="11" spans="1:3" ht="17.25" customHeight="1">
      <c r="A11" s="515"/>
      <c r="B11" s="516" t="s">
        <v>15</v>
      </c>
      <c r="C11" s="517">
        <v>21</v>
      </c>
    </row>
    <row r="12" spans="1:3" ht="17.25" customHeight="1">
      <c r="A12" s="515"/>
      <c r="B12" s="516" t="s">
        <v>16</v>
      </c>
      <c r="C12" s="517">
        <v>22</v>
      </c>
    </row>
    <row r="13" spans="1:3" ht="17.25" customHeight="1">
      <c r="A13" s="515"/>
      <c r="B13" s="516" t="s">
        <v>17</v>
      </c>
      <c r="C13" s="517">
        <v>23</v>
      </c>
    </row>
    <row r="14" spans="1:3" ht="17.25" customHeight="1">
      <c r="A14" s="515"/>
      <c r="B14" s="516" t="s">
        <v>18</v>
      </c>
      <c r="C14" s="517">
        <v>25</v>
      </c>
    </row>
    <row r="15" spans="1:3" ht="17.25" customHeight="1">
      <c r="A15" s="515" t="s">
        <v>19</v>
      </c>
      <c r="B15" s="518" t="s">
        <v>20</v>
      </c>
      <c r="C15" s="517">
        <v>27</v>
      </c>
    </row>
    <row r="16" spans="1:3" ht="17.25" customHeight="1">
      <c r="A16" s="515"/>
      <c r="B16" s="518" t="s">
        <v>21</v>
      </c>
      <c r="C16" s="517">
        <v>29</v>
      </c>
    </row>
    <row r="17" spans="1:3" ht="17.25" customHeight="1">
      <c r="A17" s="515"/>
      <c r="B17" s="518" t="s">
        <v>22</v>
      </c>
      <c r="C17" s="517">
        <v>37</v>
      </c>
    </row>
    <row r="18" spans="1:3" ht="17.25" customHeight="1">
      <c r="A18" s="515"/>
      <c r="B18" s="518" t="s">
        <v>23</v>
      </c>
      <c r="C18" s="517">
        <v>38</v>
      </c>
    </row>
    <row r="19" spans="1:3" ht="17.25" customHeight="1">
      <c r="A19" s="515"/>
      <c r="B19" s="519" t="s">
        <v>24</v>
      </c>
      <c r="C19" s="517">
        <v>40</v>
      </c>
    </row>
    <row r="20" spans="1:3" ht="17.25" customHeight="1">
      <c r="A20" s="515"/>
      <c r="B20" s="518" t="s">
        <v>25</v>
      </c>
      <c r="C20" s="517">
        <v>41</v>
      </c>
    </row>
    <row r="21" spans="1:3" ht="17.25" customHeight="1">
      <c r="A21" s="515"/>
      <c r="B21" s="518" t="s">
        <v>26</v>
      </c>
      <c r="C21" s="517">
        <v>42</v>
      </c>
    </row>
    <row r="22" spans="1:3" ht="17.25" customHeight="1">
      <c r="A22" s="515"/>
      <c r="B22" s="518" t="s">
        <v>27</v>
      </c>
      <c r="C22" s="517">
        <v>43</v>
      </c>
    </row>
    <row r="23" spans="1:3" ht="17.25" customHeight="1">
      <c r="A23" s="515"/>
      <c r="B23" s="518" t="s">
        <v>28</v>
      </c>
      <c r="C23" s="517">
        <v>45</v>
      </c>
    </row>
    <row r="24" spans="1:3" ht="17.25" customHeight="1">
      <c r="A24" s="515"/>
      <c r="B24" s="520" t="s">
        <v>29</v>
      </c>
      <c r="C24" s="517">
        <v>46</v>
      </c>
    </row>
    <row r="25" spans="1:3" ht="17.25" customHeight="1">
      <c r="A25" s="515"/>
      <c r="B25" s="520" t="s">
        <v>30</v>
      </c>
      <c r="C25" s="517">
        <v>47</v>
      </c>
    </row>
    <row r="26" spans="1:3" ht="17.25" customHeight="1">
      <c r="A26" s="515"/>
      <c r="B26" s="520" t="s">
        <v>31</v>
      </c>
      <c r="C26" s="517">
        <v>49</v>
      </c>
    </row>
    <row r="27" spans="1:3" ht="17.25" customHeight="1">
      <c r="A27" s="515"/>
      <c r="B27" s="520" t="s">
        <v>32</v>
      </c>
      <c r="C27" s="517">
        <v>50</v>
      </c>
    </row>
    <row r="28" spans="1:3" ht="17.25" customHeight="1">
      <c r="A28" s="515"/>
      <c r="B28" s="518" t="s">
        <v>33</v>
      </c>
      <c r="C28" s="517">
        <v>51</v>
      </c>
    </row>
    <row r="29" spans="1:3" ht="17.25" customHeight="1">
      <c r="A29" s="515" t="s">
        <v>34</v>
      </c>
      <c r="B29" s="518" t="s">
        <v>35</v>
      </c>
      <c r="C29" s="517">
        <v>53</v>
      </c>
    </row>
    <row r="30" spans="1:3" ht="17.25" customHeight="1">
      <c r="A30" s="515"/>
      <c r="B30" s="518" t="s">
        <v>36</v>
      </c>
      <c r="C30" s="517">
        <v>54</v>
      </c>
    </row>
    <row r="31" spans="1:3" ht="17.25" customHeight="1">
      <c r="A31" s="515"/>
      <c r="B31" s="518" t="s">
        <v>37</v>
      </c>
      <c r="C31" s="517">
        <v>55</v>
      </c>
    </row>
    <row r="32" spans="1:3" ht="17.25" customHeight="1">
      <c r="A32" s="515"/>
      <c r="B32" s="518" t="s">
        <v>38</v>
      </c>
      <c r="C32" s="517">
        <v>56</v>
      </c>
    </row>
    <row r="33" spans="1:3" ht="17.25" customHeight="1">
      <c r="A33" s="515"/>
      <c r="B33" s="518" t="s">
        <v>39</v>
      </c>
      <c r="C33" s="517">
        <v>57</v>
      </c>
    </row>
    <row r="34" spans="1:3" ht="17.25" customHeight="1">
      <c r="A34" s="515"/>
      <c r="B34" s="518" t="s">
        <v>40</v>
      </c>
      <c r="C34" s="517">
        <v>58</v>
      </c>
    </row>
  </sheetData>
  <sheetProtection/>
  <mergeCells count="5">
    <mergeCell ref="A1:C1"/>
    <mergeCell ref="A2:B2"/>
    <mergeCell ref="A3:A14"/>
    <mergeCell ref="A15:A28"/>
    <mergeCell ref="A29:A34"/>
  </mergeCells>
  <printOptions horizontalCentered="1"/>
  <pageMargins left="0.3937007874015748" right="0.3937007874015748" top="0.62" bottom="0.56" header="0.31496062992125984" footer="0.31496062992125984"/>
  <pageSetup fitToHeight="0"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tabColor rgb="FF00FF00"/>
  </sheetPr>
  <dimension ref="A1:D35"/>
  <sheetViews>
    <sheetView workbookViewId="0" topLeftCell="A1">
      <selection activeCell="D60" sqref="D60"/>
    </sheetView>
  </sheetViews>
  <sheetFormatPr defaultColWidth="9.00390625" defaultRowHeight="15"/>
  <cols>
    <col min="1" max="3" width="20.57421875" style="35" customWidth="1"/>
    <col min="4" max="4" width="68.140625" style="35" customWidth="1"/>
    <col min="5" max="5" width="28.8515625" style="35" customWidth="1"/>
    <col min="6" max="16384" width="9.00390625" style="35" customWidth="1"/>
  </cols>
  <sheetData>
    <row r="1" spans="1:4" ht="76.5" customHeight="1">
      <c r="A1" s="36" t="s">
        <v>863</v>
      </c>
      <c r="B1" s="36"/>
      <c r="C1" s="36"/>
      <c r="D1" s="36"/>
    </row>
    <row r="2" spans="1:4" ht="7.5" customHeight="1">
      <c r="A2" s="183" t="s">
        <v>864</v>
      </c>
      <c r="B2" s="184"/>
      <c r="C2" s="184"/>
      <c r="D2" s="184"/>
    </row>
    <row r="3" spans="1:4" ht="7.5" customHeight="1">
      <c r="A3" s="184"/>
      <c r="B3" s="184"/>
      <c r="C3" s="184"/>
      <c r="D3" s="184"/>
    </row>
    <row r="4" spans="1:4" ht="7.5" customHeight="1">
      <c r="A4" s="184"/>
      <c r="B4" s="184"/>
      <c r="C4" s="184"/>
      <c r="D4" s="184"/>
    </row>
    <row r="5" spans="1:4" ht="7.5" customHeight="1">
      <c r="A5" s="184"/>
      <c r="B5" s="184"/>
      <c r="C5" s="184"/>
      <c r="D5" s="184"/>
    </row>
    <row r="6" spans="1:4" ht="7.5" customHeight="1">
      <c r="A6" s="184"/>
      <c r="B6" s="184"/>
      <c r="C6" s="184"/>
      <c r="D6" s="184"/>
    </row>
    <row r="7" spans="1:4" ht="7.5" customHeight="1">
      <c r="A7" s="184"/>
      <c r="B7" s="184"/>
      <c r="C7" s="184"/>
      <c r="D7" s="184"/>
    </row>
    <row r="8" spans="1:4" ht="7.5" customHeight="1">
      <c r="A8" s="184"/>
      <c r="B8" s="184"/>
      <c r="C8" s="184"/>
      <c r="D8" s="184"/>
    </row>
    <row r="9" spans="1:4" ht="7.5" customHeight="1">
      <c r="A9" s="184"/>
      <c r="B9" s="184"/>
      <c r="C9" s="184"/>
      <c r="D9" s="184"/>
    </row>
    <row r="10" spans="1:4" ht="7.5" customHeight="1">
      <c r="A10" s="184"/>
      <c r="B10" s="184"/>
      <c r="C10" s="184"/>
      <c r="D10" s="184"/>
    </row>
    <row r="11" spans="1:4" ht="7.5" customHeight="1">
      <c r="A11" s="184"/>
      <c r="B11" s="184"/>
      <c r="C11" s="184"/>
      <c r="D11" s="184"/>
    </row>
    <row r="12" spans="1:4" ht="7.5" customHeight="1">
      <c r="A12" s="184"/>
      <c r="B12" s="184"/>
      <c r="C12" s="184"/>
      <c r="D12" s="184"/>
    </row>
    <row r="13" spans="1:4" ht="7.5" customHeight="1">
      <c r="A13" s="184"/>
      <c r="B13" s="184"/>
      <c r="C13" s="184"/>
      <c r="D13" s="184"/>
    </row>
    <row r="14" spans="1:4" ht="7.5" customHeight="1">
      <c r="A14" s="184"/>
      <c r="B14" s="184"/>
      <c r="C14" s="184"/>
      <c r="D14" s="184"/>
    </row>
    <row r="15" spans="1:4" ht="7.5" customHeight="1">
      <c r="A15" s="184"/>
      <c r="B15" s="184"/>
      <c r="C15" s="184"/>
      <c r="D15" s="184"/>
    </row>
    <row r="16" spans="1:4" ht="7.5" customHeight="1">
      <c r="A16" s="184"/>
      <c r="B16" s="184"/>
      <c r="C16" s="184"/>
      <c r="D16" s="184"/>
    </row>
    <row r="17" spans="1:4" ht="7.5" customHeight="1">
      <c r="A17" s="184"/>
      <c r="B17" s="184"/>
      <c r="C17" s="184"/>
      <c r="D17" s="184"/>
    </row>
    <row r="18" spans="1:4" ht="7.5" customHeight="1">
      <c r="A18" s="184"/>
      <c r="B18" s="184"/>
      <c r="C18" s="184"/>
      <c r="D18" s="184"/>
    </row>
    <row r="19" spans="1:4" ht="7.5" customHeight="1">
      <c r="A19" s="184"/>
      <c r="B19" s="184"/>
      <c r="C19" s="184"/>
      <c r="D19" s="184"/>
    </row>
    <row r="20" spans="1:4" ht="7.5" customHeight="1">
      <c r="A20" s="184"/>
      <c r="B20" s="184"/>
      <c r="C20" s="184"/>
      <c r="D20" s="184"/>
    </row>
    <row r="21" spans="1:4" ht="7.5" customHeight="1">
      <c r="A21" s="184"/>
      <c r="B21" s="184"/>
      <c r="C21" s="184"/>
      <c r="D21" s="184"/>
    </row>
    <row r="22" spans="1:4" ht="7.5" customHeight="1">
      <c r="A22" s="184"/>
      <c r="B22" s="184"/>
      <c r="C22" s="184"/>
      <c r="D22" s="184"/>
    </row>
    <row r="23" spans="1:4" ht="7.5" customHeight="1">
      <c r="A23" s="184"/>
      <c r="B23" s="184"/>
      <c r="C23" s="184"/>
      <c r="D23" s="184"/>
    </row>
    <row r="24" spans="1:4" ht="7.5" customHeight="1">
      <c r="A24" s="184"/>
      <c r="B24" s="184"/>
      <c r="C24" s="184"/>
      <c r="D24" s="184"/>
    </row>
    <row r="25" spans="1:4" ht="7.5" customHeight="1">
      <c r="A25" s="184"/>
      <c r="B25" s="184"/>
      <c r="C25" s="184"/>
      <c r="D25" s="184"/>
    </row>
    <row r="26" spans="1:4" ht="7.5" customHeight="1">
      <c r="A26" s="184"/>
      <c r="B26" s="184"/>
      <c r="C26" s="184"/>
      <c r="D26" s="184"/>
    </row>
    <row r="27" spans="1:4" ht="7.5" customHeight="1">
      <c r="A27" s="184"/>
      <c r="B27" s="184"/>
      <c r="C27" s="184"/>
      <c r="D27" s="184"/>
    </row>
    <row r="28" spans="1:4" ht="7.5" customHeight="1">
      <c r="A28" s="184"/>
      <c r="B28" s="184"/>
      <c r="C28" s="184"/>
      <c r="D28" s="184"/>
    </row>
    <row r="29" spans="1:4" ht="7.5" customHeight="1">
      <c r="A29" s="184"/>
      <c r="B29" s="184"/>
      <c r="C29" s="184"/>
      <c r="D29" s="184"/>
    </row>
    <row r="30" spans="1:4" ht="7.5" customHeight="1">
      <c r="A30" s="184"/>
      <c r="B30" s="184"/>
      <c r="C30" s="184"/>
      <c r="D30" s="184"/>
    </row>
    <row r="31" spans="1:4" ht="7.5" customHeight="1">
      <c r="A31" s="184"/>
      <c r="B31" s="184"/>
      <c r="C31" s="184"/>
      <c r="D31" s="184"/>
    </row>
    <row r="32" spans="1:4" ht="7.5" customHeight="1">
      <c r="A32" s="184"/>
      <c r="B32" s="184"/>
      <c r="C32" s="184"/>
      <c r="D32" s="184"/>
    </row>
    <row r="33" spans="1:4" ht="7.5" customHeight="1">
      <c r="A33" s="184"/>
      <c r="B33" s="184"/>
      <c r="C33" s="184"/>
      <c r="D33" s="184"/>
    </row>
    <row r="34" spans="1:4" ht="7.5" customHeight="1">
      <c r="A34" s="184"/>
      <c r="B34" s="184"/>
      <c r="C34" s="184"/>
      <c r="D34" s="184"/>
    </row>
    <row r="35" spans="1:4" ht="7.5" customHeight="1">
      <c r="A35" s="184"/>
      <c r="B35" s="184"/>
      <c r="C35" s="184"/>
      <c r="D35" s="184"/>
    </row>
  </sheetData>
  <sheetProtection/>
  <mergeCells count="2">
    <mergeCell ref="A1:D1"/>
    <mergeCell ref="A2:D35"/>
  </mergeCells>
  <printOptions horizontalCentered="1"/>
  <pageMargins left="0.3937007874015748" right="0.3937007874015748" top="0.7874015748031497" bottom="0.7874015748031497" header="0" footer="0"/>
  <pageSetup firstPageNumber="28" useFirstPageNumber="1" horizontalDpi="600" verticalDpi="600" orientation="landscape" paperSize="9" scale="95"/>
  <headerFooter>
    <oddFooter>&amp;C&amp;P</oddFooter>
  </headerFooter>
</worksheet>
</file>

<file path=xl/worksheets/sheet21.xml><?xml version="1.0" encoding="utf-8"?>
<worksheet xmlns="http://schemas.openxmlformats.org/spreadsheetml/2006/main" xmlns:r="http://schemas.openxmlformats.org/officeDocument/2006/relationships">
  <sheetPr>
    <tabColor rgb="FFFF0000"/>
  </sheetPr>
  <dimension ref="A1:IK224"/>
  <sheetViews>
    <sheetView showZeros="0" workbookViewId="0" topLeftCell="A4">
      <selection activeCell="F26" activeCellId="2" sqref="B5 B6 F26"/>
    </sheetView>
  </sheetViews>
  <sheetFormatPr defaultColWidth="9.00390625" defaultRowHeight="15"/>
  <cols>
    <col min="1" max="1" width="38.28125" style="92" customWidth="1"/>
    <col min="2" max="2" width="16.140625" style="35" customWidth="1"/>
    <col min="3" max="3" width="38.28125" style="92" customWidth="1"/>
    <col min="4" max="4" width="16.140625" style="35" customWidth="1"/>
    <col min="5" max="5" width="38.28125" style="92" customWidth="1"/>
    <col min="6" max="6" width="16.140625" style="35" customWidth="1"/>
    <col min="7" max="16384" width="9.00390625" style="35" customWidth="1"/>
  </cols>
  <sheetData>
    <row r="1" spans="1:2" ht="15.75">
      <c r="A1" s="4" t="s">
        <v>865</v>
      </c>
      <c r="B1" s="4"/>
    </row>
    <row r="2" spans="1:6" ht="24">
      <c r="A2" s="83" t="s">
        <v>866</v>
      </c>
      <c r="B2" s="83"/>
      <c r="C2" s="83"/>
      <c r="D2" s="83"/>
      <c r="E2" s="83"/>
      <c r="F2" s="83"/>
    </row>
    <row r="3" spans="2:6" ht="15.75">
      <c r="B3" s="93"/>
      <c r="F3" s="93" t="s">
        <v>43</v>
      </c>
    </row>
    <row r="4" spans="1:6" ht="25.5" customHeight="1">
      <c r="A4" s="95" t="s">
        <v>185</v>
      </c>
      <c r="B4" s="179" t="s">
        <v>103</v>
      </c>
      <c r="C4" s="95" t="s">
        <v>185</v>
      </c>
      <c r="D4" s="179" t="s">
        <v>103</v>
      </c>
      <c r="E4" s="95" t="s">
        <v>185</v>
      </c>
      <c r="F4" s="179" t="s">
        <v>103</v>
      </c>
    </row>
    <row r="5" spans="1:6" ht="22.5" customHeight="1">
      <c r="A5" s="98" t="s">
        <v>867</v>
      </c>
      <c r="B5" s="98">
        <v>976537</v>
      </c>
      <c r="C5" s="97" t="s">
        <v>868</v>
      </c>
      <c r="D5" s="98">
        <v>1971</v>
      </c>
      <c r="E5" s="97" t="s">
        <v>869</v>
      </c>
      <c r="F5" s="98">
        <v>50</v>
      </c>
    </row>
    <row r="6" spans="1:6" ht="22.5" customHeight="1">
      <c r="A6" s="97" t="s">
        <v>74</v>
      </c>
      <c r="B6" s="98">
        <v>109632</v>
      </c>
      <c r="C6" s="97" t="s">
        <v>870</v>
      </c>
      <c r="D6" s="98">
        <v>2022</v>
      </c>
      <c r="E6" s="97" t="s">
        <v>871</v>
      </c>
      <c r="F6" s="98">
        <v>20</v>
      </c>
    </row>
    <row r="7" spans="1:6" ht="22.5" customHeight="1">
      <c r="A7" s="97" t="s">
        <v>872</v>
      </c>
      <c r="B7" s="98">
        <v>1579</v>
      </c>
      <c r="C7" s="97" t="s">
        <v>873</v>
      </c>
      <c r="D7" s="98">
        <v>1515</v>
      </c>
      <c r="E7" s="97" t="s">
        <v>874</v>
      </c>
      <c r="F7" s="98">
        <v>20</v>
      </c>
    </row>
    <row r="8" spans="1:6" ht="22.5" customHeight="1">
      <c r="A8" s="97" t="s">
        <v>875</v>
      </c>
      <c r="B8" s="98">
        <v>690</v>
      </c>
      <c r="C8" s="97" t="s">
        <v>876</v>
      </c>
      <c r="D8" s="98">
        <v>4554</v>
      </c>
      <c r="E8" s="97" t="s">
        <v>877</v>
      </c>
      <c r="F8" s="98">
        <v>300</v>
      </c>
    </row>
    <row r="9" spans="1:6" ht="22.5" customHeight="1">
      <c r="A9" s="97" t="s">
        <v>878</v>
      </c>
      <c r="B9" s="98">
        <v>95</v>
      </c>
      <c r="C9" s="97" t="s">
        <v>875</v>
      </c>
      <c r="D9" s="98">
        <v>655</v>
      </c>
      <c r="E9" s="97" t="s">
        <v>870</v>
      </c>
      <c r="F9" s="98">
        <v>365</v>
      </c>
    </row>
    <row r="10" spans="1:6" ht="22.5" customHeight="1">
      <c r="A10" s="97" t="s">
        <v>879</v>
      </c>
      <c r="B10" s="98">
        <v>283</v>
      </c>
      <c r="C10" s="97" t="s">
        <v>878</v>
      </c>
      <c r="D10" s="98">
        <v>9</v>
      </c>
      <c r="E10" s="97" t="s">
        <v>880</v>
      </c>
      <c r="F10" s="98">
        <v>2384</v>
      </c>
    </row>
    <row r="11" spans="1:6" ht="22.5" customHeight="1">
      <c r="A11" s="97" t="s">
        <v>881</v>
      </c>
      <c r="B11" s="98">
        <v>56</v>
      </c>
      <c r="C11" s="97" t="s">
        <v>882</v>
      </c>
      <c r="D11" s="98">
        <v>2405</v>
      </c>
      <c r="E11" s="97" t="s">
        <v>883</v>
      </c>
      <c r="F11" s="98">
        <v>3697</v>
      </c>
    </row>
    <row r="12" spans="1:6" ht="22.5" customHeight="1">
      <c r="A12" s="97" t="s">
        <v>884</v>
      </c>
      <c r="B12" s="98">
        <v>137</v>
      </c>
      <c r="C12" s="97" t="s">
        <v>885</v>
      </c>
      <c r="D12" s="98">
        <v>689</v>
      </c>
      <c r="E12" s="97" t="s">
        <v>886</v>
      </c>
      <c r="F12" s="98">
        <v>3697</v>
      </c>
    </row>
    <row r="13" spans="1:6" ht="22.5" customHeight="1">
      <c r="A13" s="97" t="s">
        <v>887</v>
      </c>
      <c r="B13" s="98">
        <v>111</v>
      </c>
      <c r="C13" s="97" t="s">
        <v>888</v>
      </c>
      <c r="D13" s="98">
        <v>40</v>
      </c>
      <c r="E13" s="97" t="s">
        <v>889</v>
      </c>
      <c r="F13" s="98">
        <v>700</v>
      </c>
    </row>
    <row r="14" spans="1:6" ht="22.5" customHeight="1">
      <c r="A14" s="97" t="s">
        <v>870</v>
      </c>
      <c r="B14" s="98">
        <v>76</v>
      </c>
      <c r="C14" s="97" t="s">
        <v>870</v>
      </c>
      <c r="D14" s="98">
        <v>94</v>
      </c>
      <c r="E14" s="97" t="s">
        <v>890</v>
      </c>
      <c r="F14" s="98">
        <v>700</v>
      </c>
    </row>
    <row r="15" spans="1:6" ht="22.5" customHeight="1">
      <c r="A15" s="97" t="s">
        <v>891</v>
      </c>
      <c r="B15" s="98">
        <v>160</v>
      </c>
      <c r="C15" s="97" t="s">
        <v>892</v>
      </c>
      <c r="D15" s="98">
        <v>661</v>
      </c>
      <c r="E15" s="97" t="s">
        <v>893</v>
      </c>
      <c r="F15" s="98">
        <v>4428</v>
      </c>
    </row>
    <row r="16" spans="1:6" ht="22.5" customHeight="1">
      <c r="A16" s="97" t="s">
        <v>894</v>
      </c>
      <c r="B16" s="98">
        <v>2252</v>
      </c>
      <c r="C16" s="97" t="s">
        <v>895</v>
      </c>
      <c r="D16" s="98">
        <v>1014</v>
      </c>
      <c r="E16" s="97" t="s">
        <v>875</v>
      </c>
      <c r="F16" s="98">
        <v>2894</v>
      </c>
    </row>
    <row r="17" spans="1:6" ht="22.5" customHeight="1">
      <c r="A17" s="97" t="s">
        <v>875</v>
      </c>
      <c r="B17" s="98">
        <v>650</v>
      </c>
      <c r="C17" s="97" t="s">
        <v>875</v>
      </c>
      <c r="D17" s="98">
        <v>539</v>
      </c>
      <c r="E17" s="97" t="s">
        <v>878</v>
      </c>
      <c r="F17" s="98">
        <v>29</v>
      </c>
    </row>
    <row r="18" spans="1:6" ht="22.5" customHeight="1">
      <c r="A18" s="97" t="s">
        <v>896</v>
      </c>
      <c r="B18" s="98">
        <v>685</v>
      </c>
      <c r="C18" s="97" t="s">
        <v>878</v>
      </c>
      <c r="D18" s="98">
        <v>6</v>
      </c>
      <c r="E18" s="97" t="s">
        <v>897</v>
      </c>
      <c r="F18" s="98">
        <v>310</v>
      </c>
    </row>
    <row r="19" spans="1:6" ht="22.5" customHeight="1">
      <c r="A19" s="97" t="s">
        <v>898</v>
      </c>
      <c r="B19" s="98">
        <v>135</v>
      </c>
      <c r="C19" s="97" t="s">
        <v>899</v>
      </c>
      <c r="D19" s="98">
        <v>246</v>
      </c>
      <c r="E19" s="97" t="s">
        <v>870</v>
      </c>
      <c r="F19" s="98">
        <v>203</v>
      </c>
    </row>
    <row r="20" spans="1:6" ht="22.5" customHeight="1">
      <c r="A20" s="97" t="s">
        <v>870</v>
      </c>
      <c r="B20" s="98">
        <v>138</v>
      </c>
      <c r="C20" s="97" t="s">
        <v>900</v>
      </c>
      <c r="D20" s="98">
        <v>4</v>
      </c>
      <c r="E20" s="97" t="s">
        <v>901</v>
      </c>
      <c r="F20" s="98">
        <v>993</v>
      </c>
    </row>
    <row r="21" spans="1:6" ht="22.5" customHeight="1">
      <c r="A21" s="97" t="s">
        <v>902</v>
      </c>
      <c r="B21" s="98">
        <v>644</v>
      </c>
      <c r="C21" s="97" t="s">
        <v>903</v>
      </c>
      <c r="D21" s="98">
        <v>209</v>
      </c>
      <c r="E21" s="97" t="s">
        <v>904</v>
      </c>
      <c r="F21" s="98">
        <v>1857</v>
      </c>
    </row>
    <row r="22" spans="1:6" ht="22.5" customHeight="1">
      <c r="A22" s="97" t="s">
        <v>905</v>
      </c>
      <c r="B22" s="98">
        <v>40750</v>
      </c>
      <c r="C22" s="97" t="s">
        <v>906</v>
      </c>
      <c r="D22" s="98">
        <v>10</v>
      </c>
      <c r="E22" s="97" t="s">
        <v>875</v>
      </c>
      <c r="F22" s="98">
        <v>594</v>
      </c>
    </row>
    <row r="23" spans="1:6" ht="22.5" customHeight="1">
      <c r="A23" s="97" t="s">
        <v>875</v>
      </c>
      <c r="B23" s="98">
        <v>7906</v>
      </c>
      <c r="C23" s="97" t="s">
        <v>907</v>
      </c>
      <c r="D23" s="98">
        <v>4616</v>
      </c>
      <c r="E23" s="97" t="s">
        <v>908</v>
      </c>
      <c r="F23" s="98">
        <v>900</v>
      </c>
    </row>
    <row r="24" spans="1:6" ht="22.5" customHeight="1">
      <c r="A24" s="97" t="s">
        <v>878</v>
      </c>
      <c r="B24" s="98">
        <v>24351</v>
      </c>
      <c r="C24" s="97" t="s">
        <v>875</v>
      </c>
      <c r="D24" s="98">
        <v>1349</v>
      </c>
      <c r="E24" s="97" t="s">
        <v>870</v>
      </c>
      <c r="F24" s="98">
        <v>283</v>
      </c>
    </row>
    <row r="25" spans="1:6" ht="22.5" customHeight="1">
      <c r="A25" s="97" t="s">
        <v>896</v>
      </c>
      <c r="B25" s="98">
        <v>2985</v>
      </c>
      <c r="C25" s="97" t="s">
        <v>878</v>
      </c>
      <c r="D25" s="98">
        <v>128</v>
      </c>
      <c r="E25" s="97" t="s">
        <v>909</v>
      </c>
      <c r="F25" s="98">
        <v>81</v>
      </c>
    </row>
    <row r="26" spans="1:6" ht="22.5" customHeight="1">
      <c r="A26" s="97" t="s">
        <v>910</v>
      </c>
      <c r="B26" s="98">
        <v>445</v>
      </c>
      <c r="C26" s="180" t="s">
        <v>875</v>
      </c>
      <c r="D26" s="181">
        <v>293</v>
      </c>
      <c r="E26" s="180" t="s">
        <v>911</v>
      </c>
      <c r="F26" s="182">
        <v>28246</v>
      </c>
    </row>
    <row r="27" spans="1:6" ht="22.5" customHeight="1">
      <c r="A27" s="97" t="s">
        <v>875</v>
      </c>
      <c r="B27" s="98">
        <v>244</v>
      </c>
      <c r="C27" s="180" t="s">
        <v>870</v>
      </c>
      <c r="D27" s="181">
        <v>121</v>
      </c>
      <c r="E27" s="180" t="s">
        <v>75</v>
      </c>
      <c r="F27" s="181">
        <v>695</v>
      </c>
    </row>
    <row r="28" spans="1:6" ht="22.5" customHeight="1">
      <c r="A28" s="97" t="s">
        <v>912</v>
      </c>
      <c r="B28" s="98">
        <v>201</v>
      </c>
      <c r="C28" s="180" t="s">
        <v>913</v>
      </c>
      <c r="D28" s="181">
        <v>2374</v>
      </c>
      <c r="E28" s="180" t="s">
        <v>914</v>
      </c>
      <c r="F28" s="181">
        <v>549</v>
      </c>
    </row>
    <row r="29" spans="1:6" ht="22.5" customHeight="1">
      <c r="A29" s="97" t="s">
        <v>915</v>
      </c>
      <c r="B29" s="98">
        <v>251</v>
      </c>
      <c r="C29" s="180" t="s">
        <v>916</v>
      </c>
      <c r="D29" s="181">
        <v>883</v>
      </c>
      <c r="E29" s="180" t="s">
        <v>917</v>
      </c>
      <c r="F29" s="181">
        <v>201</v>
      </c>
    </row>
    <row r="30" spans="1:6" ht="22.5" customHeight="1">
      <c r="A30" s="97" t="s">
        <v>875</v>
      </c>
      <c r="B30" s="98">
        <v>168</v>
      </c>
      <c r="C30" s="180" t="s">
        <v>875</v>
      </c>
      <c r="D30" s="181">
        <v>424</v>
      </c>
      <c r="E30" s="180" t="s">
        <v>918</v>
      </c>
      <c r="F30" s="181">
        <v>130</v>
      </c>
    </row>
    <row r="31" spans="1:6" ht="22.5" customHeight="1">
      <c r="A31" s="97" t="s">
        <v>878</v>
      </c>
      <c r="B31" s="98">
        <v>83</v>
      </c>
      <c r="C31" s="180" t="s">
        <v>878</v>
      </c>
      <c r="D31" s="181">
        <v>161</v>
      </c>
      <c r="E31" s="180" t="s">
        <v>919</v>
      </c>
      <c r="F31" s="181">
        <v>188</v>
      </c>
    </row>
    <row r="32" spans="1:6" ht="22.5" customHeight="1">
      <c r="A32" s="97" t="s">
        <v>920</v>
      </c>
      <c r="B32" s="98">
        <v>2375</v>
      </c>
      <c r="C32" s="180" t="s">
        <v>921</v>
      </c>
      <c r="D32" s="181">
        <v>175</v>
      </c>
      <c r="E32" s="180" t="s">
        <v>922</v>
      </c>
      <c r="F32" s="181">
        <v>30</v>
      </c>
    </row>
    <row r="33" spans="1:6" ht="22.5" customHeight="1">
      <c r="A33" s="97" t="s">
        <v>875</v>
      </c>
      <c r="B33" s="98">
        <v>885</v>
      </c>
      <c r="C33" s="180" t="s">
        <v>923</v>
      </c>
      <c r="D33" s="181">
        <v>13</v>
      </c>
      <c r="E33" s="180" t="s">
        <v>924</v>
      </c>
      <c r="F33" s="181">
        <v>146</v>
      </c>
    </row>
    <row r="34" spans="1:6" ht="22.5" customHeight="1">
      <c r="A34" s="97" t="s">
        <v>878</v>
      </c>
      <c r="B34" s="98">
        <v>3</v>
      </c>
      <c r="C34" s="180" t="s">
        <v>870</v>
      </c>
      <c r="D34" s="181">
        <v>93</v>
      </c>
      <c r="E34" s="180" t="s">
        <v>925</v>
      </c>
      <c r="F34" s="181">
        <v>146</v>
      </c>
    </row>
    <row r="35" spans="1:6" ht="22.5" customHeight="1">
      <c r="A35" s="97" t="s">
        <v>870</v>
      </c>
      <c r="B35" s="98">
        <v>247</v>
      </c>
      <c r="C35" s="180" t="s">
        <v>926</v>
      </c>
      <c r="D35" s="181">
        <v>17</v>
      </c>
      <c r="E35" s="180" t="s">
        <v>76</v>
      </c>
      <c r="F35" s="181">
        <v>47729</v>
      </c>
    </row>
    <row r="36" spans="1:6" ht="22.5" customHeight="1">
      <c r="A36" s="97" t="s">
        <v>927</v>
      </c>
      <c r="B36" s="98">
        <v>1240</v>
      </c>
      <c r="C36" s="180" t="s">
        <v>928</v>
      </c>
      <c r="D36" s="181">
        <v>3095</v>
      </c>
      <c r="E36" s="180" t="s">
        <v>929</v>
      </c>
      <c r="F36" s="181">
        <v>43460</v>
      </c>
    </row>
    <row r="37" spans="1:6" ht="22.5" customHeight="1">
      <c r="A37" s="97" t="s">
        <v>930</v>
      </c>
      <c r="B37" s="98">
        <v>1565</v>
      </c>
      <c r="C37" s="180" t="s">
        <v>875</v>
      </c>
      <c r="D37" s="181">
        <v>913</v>
      </c>
      <c r="E37" s="180" t="s">
        <v>875</v>
      </c>
      <c r="F37" s="181">
        <v>13938</v>
      </c>
    </row>
    <row r="38" spans="1:6" ht="22.5" customHeight="1">
      <c r="A38" s="97" t="s">
        <v>875</v>
      </c>
      <c r="B38" s="98">
        <v>848</v>
      </c>
      <c r="C38" s="180" t="s">
        <v>878</v>
      </c>
      <c r="D38" s="181">
        <v>53</v>
      </c>
      <c r="E38" s="180" t="s">
        <v>878</v>
      </c>
      <c r="F38" s="181">
        <v>1837</v>
      </c>
    </row>
    <row r="39" spans="1:6" ht="22.5" customHeight="1">
      <c r="A39" s="97" t="s">
        <v>878</v>
      </c>
      <c r="B39" s="98">
        <v>467</v>
      </c>
      <c r="C39" s="180" t="s">
        <v>870</v>
      </c>
      <c r="D39" s="181">
        <v>289</v>
      </c>
      <c r="E39" s="180" t="s">
        <v>877</v>
      </c>
      <c r="F39" s="181">
        <v>2586</v>
      </c>
    </row>
    <row r="40" spans="1:6" ht="22.5" customHeight="1">
      <c r="A40" s="97" t="s">
        <v>870</v>
      </c>
      <c r="B40" s="98">
        <v>165</v>
      </c>
      <c r="C40" s="180" t="s">
        <v>931</v>
      </c>
      <c r="D40" s="181">
        <v>1839</v>
      </c>
      <c r="E40" s="180" t="s">
        <v>932</v>
      </c>
      <c r="F40" s="181">
        <v>178</v>
      </c>
    </row>
    <row r="41" spans="1:6" ht="22.5" customHeight="1">
      <c r="A41" s="97" t="s">
        <v>933</v>
      </c>
      <c r="B41" s="98">
        <v>86</v>
      </c>
      <c r="C41" s="180" t="s">
        <v>934</v>
      </c>
      <c r="D41" s="181">
        <v>468</v>
      </c>
      <c r="E41" s="180" t="s">
        <v>935</v>
      </c>
      <c r="F41" s="181">
        <v>15</v>
      </c>
    </row>
    <row r="42" spans="1:6" ht="22.5" customHeight="1">
      <c r="A42" s="180" t="s">
        <v>936</v>
      </c>
      <c r="B42" s="181">
        <v>3189</v>
      </c>
      <c r="C42" s="180" t="s">
        <v>875</v>
      </c>
      <c r="D42" s="181">
        <v>64</v>
      </c>
      <c r="E42" s="180" t="s">
        <v>937</v>
      </c>
      <c r="F42" s="181">
        <v>24907</v>
      </c>
    </row>
    <row r="43" spans="1:6" ht="22.5" customHeight="1">
      <c r="A43" s="180" t="s">
        <v>875</v>
      </c>
      <c r="B43" s="181">
        <v>671</v>
      </c>
      <c r="C43" s="180" t="s">
        <v>870</v>
      </c>
      <c r="D43" s="181">
        <v>225</v>
      </c>
      <c r="E43" s="180" t="s">
        <v>938</v>
      </c>
      <c r="F43" s="181">
        <v>2502</v>
      </c>
    </row>
    <row r="44" spans="1:6" ht="22.5" customHeight="1">
      <c r="A44" s="180" t="s">
        <v>878</v>
      </c>
      <c r="B44" s="181">
        <v>47</v>
      </c>
      <c r="C44" s="180" t="s">
        <v>939</v>
      </c>
      <c r="D44" s="181">
        <v>179</v>
      </c>
      <c r="E44" s="180" t="s">
        <v>875</v>
      </c>
      <c r="F44" s="181">
        <v>1648</v>
      </c>
    </row>
    <row r="45" spans="1:6" ht="22.5" customHeight="1">
      <c r="A45" s="180" t="s">
        <v>870</v>
      </c>
      <c r="B45" s="181">
        <v>96</v>
      </c>
      <c r="C45" s="180" t="s">
        <v>940</v>
      </c>
      <c r="D45" s="181">
        <v>881</v>
      </c>
      <c r="E45" s="180" t="s">
        <v>941</v>
      </c>
      <c r="F45" s="181">
        <v>160</v>
      </c>
    </row>
    <row r="46" spans="1:6" ht="22.5" customHeight="1">
      <c r="A46" s="180" t="s">
        <v>942</v>
      </c>
      <c r="B46" s="181">
        <v>2375</v>
      </c>
      <c r="C46" s="180" t="s">
        <v>943</v>
      </c>
      <c r="D46" s="181">
        <v>881</v>
      </c>
      <c r="E46" s="180" t="s">
        <v>944</v>
      </c>
      <c r="F46" s="181">
        <v>174</v>
      </c>
    </row>
    <row r="47" spans="1:6" ht="22.5" customHeight="1">
      <c r="A47" s="180" t="s">
        <v>945</v>
      </c>
      <c r="B47" s="181">
        <v>2788</v>
      </c>
      <c r="C47" s="180" t="s">
        <v>946</v>
      </c>
      <c r="D47" s="181">
        <v>28244</v>
      </c>
      <c r="E47" s="180" t="s">
        <v>947</v>
      </c>
      <c r="F47" s="181">
        <v>189</v>
      </c>
    </row>
    <row r="48" spans="1:6" ht="22.5" customHeight="1">
      <c r="A48" s="180" t="s">
        <v>948</v>
      </c>
      <c r="B48" s="181">
        <v>174</v>
      </c>
      <c r="C48" s="180" t="s">
        <v>949</v>
      </c>
      <c r="D48" s="181">
        <v>7735</v>
      </c>
      <c r="E48" s="180" t="s">
        <v>950</v>
      </c>
      <c r="F48" s="181">
        <v>415</v>
      </c>
    </row>
    <row r="49" spans="1:6" ht="22.5" customHeight="1">
      <c r="A49" s="180" t="s">
        <v>951</v>
      </c>
      <c r="B49" s="181">
        <v>60</v>
      </c>
      <c r="C49" s="180" t="s">
        <v>952</v>
      </c>
      <c r="D49" s="181">
        <v>1062</v>
      </c>
      <c r="E49" s="180" t="s">
        <v>953</v>
      </c>
      <c r="F49" s="181">
        <v>408</v>
      </c>
    </row>
    <row r="50" spans="1:6" ht="22.5" customHeight="1">
      <c r="A50" s="180" t="s">
        <v>877</v>
      </c>
      <c r="B50" s="181">
        <v>61</v>
      </c>
      <c r="C50" s="180" t="s">
        <v>954</v>
      </c>
      <c r="D50" s="181">
        <v>477</v>
      </c>
      <c r="E50" s="180" t="s">
        <v>955</v>
      </c>
      <c r="F50" s="181">
        <v>7</v>
      </c>
    </row>
    <row r="51" spans="1:6" ht="22.5" customHeight="1">
      <c r="A51" s="180" t="s">
        <v>870</v>
      </c>
      <c r="B51" s="181">
        <v>36</v>
      </c>
      <c r="C51" s="180" t="s">
        <v>956</v>
      </c>
      <c r="D51" s="181">
        <v>360</v>
      </c>
      <c r="E51" s="180" t="s">
        <v>957</v>
      </c>
      <c r="F51" s="181">
        <v>23510</v>
      </c>
    </row>
    <row r="52" spans="1:6" ht="22.5" customHeight="1">
      <c r="A52" s="180" t="s">
        <v>958</v>
      </c>
      <c r="B52" s="181">
        <v>1220</v>
      </c>
      <c r="C52" s="180" t="s">
        <v>959</v>
      </c>
      <c r="D52" s="181">
        <v>225</v>
      </c>
      <c r="E52" s="180" t="s">
        <v>960</v>
      </c>
      <c r="F52" s="181">
        <v>23510</v>
      </c>
    </row>
    <row r="53" spans="1:6" ht="22.5" customHeight="1">
      <c r="A53" s="180" t="s">
        <v>875</v>
      </c>
      <c r="B53" s="181">
        <v>157</v>
      </c>
      <c r="C53" s="180" t="s">
        <v>961</v>
      </c>
      <c r="D53" s="181">
        <v>2876</v>
      </c>
      <c r="E53" s="180" t="s">
        <v>79</v>
      </c>
      <c r="F53" s="181">
        <v>12272</v>
      </c>
    </row>
    <row r="54" spans="1:6" ht="22.5" customHeight="1">
      <c r="A54" s="180" t="s">
        <v>878</v>
      </c>
      <c r="B54" s="181">
        <v>212</v>
      </c>
      <c r="C54" s="180" t="s">
        <v>962</v>
      </c>
      <c r="D54" s="181">
        <v>1628</v>
      </c>
      <c r="E54" s="180" t="s">
        <v>963</v>
      </c>
      <c r="F54" s="181">
        <v>3465</v>
      </c>
    </row>
    <row r="55" spans="1:6" ht="22.5" customHeight="1">
      <c r="A55" s="180" t="s">
        <v>964</v>
      </c>
      <c r="B55" s="181">
        <v>851</v>
      </c>
      <c r="C55" s="180" t="s">
        <v>965</v>
      </c>
      <c r="D55" s="181">
        <v>1072</v>
      </c>
      <c r="E55" s="180" t="s">
        <v>875</v>
      </c>
      <c r="F55" s="181">
        <v>626</v>
      </c>
    </row>
    <row r="56" spans="1:6" ht="22.5" customHeight="1">
      <c r="A56" s="180" t="s">
        <v>966</v>
      </c>
      <c r="B56" s="181">
        <v>547</v>
      </c>
      <c r="C56" s="180" t="s">
        <v>967</v>
      </c>
      <c r="D56" s="181">
        <v>176</v>
      </c>
      <c r="E56" s="180" t="s">
        <v>968</v>
      </c>
      <c r="F56" s="181">
        <v>515</v>
      </c>
    </row>
    <row r="57" spans="1:6" ht="22.5" customHeight="1">
      <c r="A57" s="180" t="s">
        <v>969</v>
      </c>
      <c r="B57" s="181">
        <v>547</v>
      </c>
      <c r="C57" s="180" t="s">
        <v>970</v>
      </c>
      <c r="D57" s="181">
        <v>2460</v>
      </c>
      <c r="E57" s="180" t="s">
        <v>971</v>
      </c>
      <c r="F57" s="181">
        <v>977</v>
      </c>
    </row>
    <row r="58" spans="1:6" ht="22.5" customHeight="1">
      <c r="A58" s="180" t="s">
        <v>77</v>
      </c>
      <c r="B58" s="181">
        <v>160810</v>
      </c>
      <c r="C58" s="180" t="s">
        <v>972</v>
      </c>
      <c r="D58" s="181">
        <v>2460</v>
      </c>
      <c r="E58" s="180" t="s">
        <v>973</v>
      </c>
      <c r="F58" s="181">
        <v>1347</v>
      </c>
    </row>
    <row r="59" spans="1:6" ht="22.5" customHeight="1">
      <c r="A59" s="180" t="s">
        <v>974</v>
      </c>
      <c r="B59" s="181">
        <v>21897</v>
      </c>
      <c r="C59" s="180" t="s">
        <v>975</v>
      </c>
      <c r="D59" s="181">
        <v>218</v>
      </c>
      <c r="E59" s="180" t="s">
        <v>976</v>
      </c>
      <c r="F59" s="181">
        <v>874</v>
      </c>
    </row>
    <row r="60" spans="1:6" ht="22.5" customHeight="1">
      <c r="A60" s="180" t="s">
        <v>875</v>
      </c>
      <c r="B60" s="181">
        <v>464</v>
      </c>
      <c r="C60" s="180" t="s">
        <v>977</v>
      </c>
      <c r="D60" s="181">
        <v>218</v>
      </c>
      <c r="E60" s="180" t="s">
        <v>978</v>
      </c>
      <c r="F60" s="181">
        <v>292</v>
      </c>
    </row>
    <row r="61" spans="1:6" ht="22.5" customHeight="1">
      <c r="A61" s="180" t="s">
        <v>878</v>
      </c>
      <c r="B61" s="181">
        <v>21228</v>
      </c>
      <c r="C61" s="180" t="s">
        <v>78</v>
      </c>
      <c r="D61" s="181">
        <v>26814</v>
      </c>
      <c r="E61" s="180" t="s">
        <v>979</v>
      </c>
      <c r="F61" s="181">
        <v>581</v>
      </c>
    </row>
    <row r="62" spans="1:6" ht="22.5" customHeight="1">
      <c r="A62" s="180" t="s">
        <v>980</v>
      </c>
      <c r="B62" s="181">
        <v>205</v>
      </c>
      <c r="C62" s="180" t="s">
        <v>981</v>
      </c>
      <c r="D62" s="181">
        <v>593</v>
      </c>
      <c r="E62" s="180" t="s">
        <v>982</v>
      </c>
      <c r="F62" s="181">
        <v>1448</v>
      </c>
    </row>
    <row r="63" spans="1:6" ht="22.5" customHeight="1">
      <c r="A63" s="180" t="s">
        <v>983</v>
      </c>
      <c r="B63" s="181">
        <v>124561</v>
      </c>
      <c r="C63" s="180" t="s">
        <v>875</v>
      </c>
      <c r="D63" s="181">
        <v>237</v>
      </c>
      <c r="E63" s="180" t="s">
        <v>984</v>
      </c>
      <c r="F63" s="181">
        <v>63</v>
      </c>
    </row>
    <row r="64" spans="1:6" ht="22.5" customHeight="1">
      <c r="A64" s="180" t="s">
        <v>985</v>
      </c>
      <c r="B64" s="181">
        <v>4178</v>
      </c>
      <c r="C64" s="180" t="s">
        <v>878</v>
      </c>
      <c r="D64" s="181">
        <v>183</v>
      </c>
      <c r="E64" s="180" t="s">
        <v>986</v>
      </c>
      <c r="F64" s="181">
        <v>17</v>
      </c>
    </row>
    <row r="65" spans="1:6" ht="22.5" customHeight="1">
      <c r="A65" s="180" t="s">
        <v>987</v>
      </c>
      <c r="B65" s="181">
        <v>53147</v>
      </c>
      <c r="C65" s="180" t="s">
        <v>988</v>
      </c>
      <c r="D65" s="181">
        <v>173</v>
      </c>
      <c r="E65" s="180" t="s">
        <v>989</v>
      </c>
      <c r="F65" s="181">
        <v>498</v>
      </c>
    </row>
    <row r="66" spans="1:6" ht="22.5" customHeight="1">
      <c r="A66" s="180" t="s">
        <v>990</v>
      </c>
      <c r="B66" s="181">
        <v>37534</v>
      </c>
      <c r="C66" s="180" t="s">
        <v>991</v>
      </c>
      <c r="D66" s="181">
        <v>2248</v>
      </c>
      <c r="E66" s="180" t="s">
        <v>992</v>
      </c>
      <c r="F66" s="181">
        <v>210</v>
      </c>
    </row>
    <row r="67" spans="1:6" ht="22.5" customHeight="1">
      <c r="A67" s="180" t="s">
        <v>993</v>
      </c>
      <c r="B67" s="181">
        <v>23862</v>
      </c>
      <c r="C67" s="180" t="s">
        <v>994</v>
      </c>
      <c r="D67" s="181">
        <v>2248</v>
      </c>
      <c r="E67" s="180" t="s">
        <v>995</v>
      </c>
      <c r="F67" s="181">
        <v>3</v>
      </c>
    </row>
    <row r="68" spans="1:6" ht="22.5" customHeight="1">
      <c r="A68" s="180" t="s">
        <v>996</v>
      </c>
      <c r="B68" s="181">
        <v>5841</v>
      </c>
      <c r="C68" s="180" t="s">
        <v>997</v>
      </c>
      <c r="D68" s="181">
        <v>49</v>
      </c>
      <c r="E68" s="180" t="s">
        <v>998</v>
      </c>
      <c r="F68" s="181">
        <v>657</v>
      </c>
    </row>
    <row r="69" spans="1:6" ht="22.5" customHeight="1">
      <c r="A69" s="180" t="s">
        <v>999</v>
      </c>
      <c r="B69" s="181">
        <v>7735</v>
      </c>
      <c r="C69" s="180" t="s">
        <v>1000</v>
      </c>
      <c r="D69" s="181">
        <v>49</v>
      </c>
      <c r="E69" s="180" t="s">
        <v>1001</v>
      </c>
      <c r="F69" s="181">
        <v>2490</v>
      </c>
    </row>
    <row r="70" spans="1:6" ht="22.5" customHeight="1">
      <c r="A70" s="180" t="s">
        <v>1002</v>
      </c>
      <c r="B70" s="181">
        <v>2490</v>
      </c>
      <c r="C70" s="97" t="s">
        <v>1003</v>
      </c>
      <c r="D70" s="98">
        <v>60</v>
      </c>
      <c r="E70" s="97" t="s">
        <v>1004</v>
      </c>
      <c r="F70" s="98">
        <v>921</v>
      </c>
    </row>
    <row r="71" spans="1:6" ht="22.5" customHeight="1">
      <c r="A71" s="180" t="s">
        <v>1005</v>
      </c>
      <c r="B71" s="181">
        <v>963</v>
      </c>
      <c r="C71" s="97" t="s">
        <v>1006</v>
      </c>
      <c r="D71" s="98">
        <v>28</v>
      </c>
      <c r="E71" s="97" t="s">
        <v>1007</v>
      </c>
      <c r="F71" s="98">
        <v>1455</v>
      </c>
    </row>
    <row r="72" spans="1:6" ht="22.5" customHeight="1">
      <c r="A72" s="180" t="s">
        <v>1008</v>
      </c>
      <c r="B72" s="181">
        <v>963</v>
      </c>
      <c r="C72" s="97" t="s">
        <v>1009</v>
      </c>
      <c r="D72" s="98">
        <v>15282</v>
      </c>
      <c r="E72" s="97" t="s">
        <v>1010</v>
      </c>
      <c r="F72" s="98">
        <v>64</v>
      </c>
    </row>
    <row r="73" spans="1:6" ht="22.5" customHeight="1">
      <c r="A73" s="180" t="s">
        <v>1011</v>
      </c>
      <c r="B73" s="181">
        <v>3031</v>
      </c>
      <c r="C73" s="97" t="s">
        <v>1012</v>
      </c>
      <c r="D73" s="98">
        <v>7597</v>
      </c>
      <c r="E73" s="97" t="s">
        <v>1013</v>
      </c>
      <c r="F73" s="98">
        <v>180</v>
      </c>
    </row>
    <row r="74" spans="1:6" ht="22.5" customHeight="1">
      <c r="A74" s="180" t="s">
        <v>1014</v>
      </c>
      <c r="B74" s="181">
        <v>31</v>
      </c>
      <c r="C74" s="97" t="s">
        <v>1015</v>
      </c>
      <c r="D74" s="98">
        <v>18393</v>
      </c>
      <c r="E74" s="97" t="s">
        <v>1016</v>
      </c>
      <c r="F74" s="98">
        <v>6670</v>
      </c>
    </row>
    <row r="75" spans="1:6" ht="22.5" customHeight="1">
      <c r="A75" s="180" t="s">
        <v>1017</v>
      </c>
      <c r="B75" s="181">
        <v>3000</v>
      </c>
      <c r="C75" s="97" t="s">
        <v>1018</v>
      </c>
      <c r="D75" s="98">
        <v>1315</v>
      </c>
      <c r="E75" s="97" t="s">
        <v>1019</v>
      </c>
      <c r="F75" s="98">
        <v>244</v>
      </c>
    </row>
    <row r="76" spans="1:6" ht="22.5" customHeight="1">
      <c r="A76" s="97" t="s">
        <v>80</v>
      </c>
      <c r="B76" s="98">
        <v>118752</v>
      </c>
      <c r="C76" s="97" t="s">
        <v>1020</v>
      </c>
      <c r="D76" s="98">
        <v>1315</v>
      </c>
      <c r="E76" s="97" t="s">
        <v>1021</v>
      </c>
      <c r="F76" s="98">
        <v>4287</v>
      </c>
    </row>
    <row r="77" spans="1:6" ht="22.5" customHeight="1">
      <c r="A77" s="97" t="s">
        <v>1022</v>
      </c>
      <c r="B77" s="98">
        <v>3247</v>
      </c>
      <c r="C77" s="97" t="s">
        <v>1023</v>
      </c>
      <c r="D77" s="98">
        <v>12633</v>
      </c>
      <c r="E77" s="97" t="s">
        <v>875</v>
      </c>
      <c r="F77" s="98">
        <v>119</v>
      </c>
    </row>
    <row r="78" spans="1:6" ht="22.5" customHeight="1">
      <c r="A78" s="97" t="s">
        <v>875</v>
      </c>
      <c r="B78" s="98">
        <v>2053</v>
      </c>
      <c r="C78" s="97" t="s">
        <v>1024</v>
      </c>
      <c r="D78" s="98">
        <v>300</v>
      </c>
      <c r="E78" s="97" t="s">
        <v>878</v>
      </c>
      <c r="F78" s="98">
        <v>36</v>
      </c>
    </row>
    <row r="79" spans="1:6" ht="22.5" customHeight="1">
      <c r="A79" s="97" t="s">
        <v>1025</v>
      </c>
      <c r="B79" s="98">
        <v>255</v>
      </c>
      <c r="C79" s="97" t="s">
        <v>1026</v>
      </c>
      <c r="D79" s="98">
        <v>1700</v>
      </c>
      <c r="E79" s="97" t="s">
        <v>1027</v>
      </c>
      <c r="F79" s="98">
        <v>850</v>
      </c>
    </row>
    <row r="80" spans="1:6" ht="22.5" customHeight="1">
      <c r="A80" s="97" t="s">
        <v>1028</v>
      </c>
      <c r="B80" s="98">
        <v>64</v>
      </c>
      <c r="C80" s="97" t="s">
        <v>1029</v>
      </c>
      <c r="D80" s="98">
        <v>2500</v>
      </c>
      <c r="E80" s="97" t="s">
        <v>1030</v>
      </c>
      <c r="F80" s="98">
        <v>35</v>
      </c>
    </row>
    <row r="81" spans="1:6" ht="22.5" customHeight="1">
      <c r="A81" s="97" t="s">
        <v>1031</v>
      </c>
      <c r="B81" s="98">
        <v>10</v>
      </c>
      <c r="C81" s="97" t="s">
        <v>1032</v>
      </c>
      <c r="D81" s="98">
        <v>1757</v>
      </c>
      <c r="E81" s="97" t="s">
        <v>1033</v>
      </c>
      <c r="F81" s="98">
        <v>23</v>
      </c>
    </row>
    <row r="82" spans="1:6" ht="22.5" customHeight="1">
      <c r="A82" s="97" t="s">
        <v>870</v>
      </c>
      <c r="B82" s="98">
        <v>119</v>
      </c>
      <c r="C82" s="97" t="s">
        <v>1034</v>
      </c>
      <c r="D82" s="98">
        <v>2910</v>
      </c>
      <c r="E82" s="97" t="s">
        <v>1035</v>
      </c>
      <c r="F82" s="98">
        <v>2202</v>
      </c>
    </row>
    <row r="83" spans="1:6" ht="22.5" customHeight="1">
      <c r="A83" s="97" t="s">
        <v>1036</v>
      </c>
      <c r="B83" s="98">
        <v>747</v>
      </c>
      <c r="C83" s="97" t="s">
        <v>1037</v>
      </c>
      <c r="D83" s="98">
        <v>233</v>
      </c>
      <c r="E83" s="97" t="s">
        <v>1038</v>
      </c>
      <c r="F83" s="98">
        <v>1022</v>
      </c>
    </row>
    <row r="84" spans="1:6" ht="22.5" customHeight="1">
      <c r="A84" s="97" t="s">
        <v>1039</v>
      </c>
      <c r="B84" s="98">
        <v>1839</v>
      </c>
      <c r="C84" s="97" t="s">
        <v>1040</v>
      </c>
      <c r="D84" s="98">
        <v>3234</v>
      </c>
      <c r="E84" s="97" t="s">
        <v>1041</v>
      </c>
      <c r="F84" s="98">
        <v>43</v>
      </c>
    </row>
    <row r="85" spans="1:6" ht="22.5" customHeight="1">
      <c r="A85" s="97" t="s">
        <v>875</v>
      </c>
      <c r="B85" s="98">
        <v>569</v>
      </c>
      <c r="C85" s="97" t="s">
        <v>1042</v>
      </c>
      <c r="D85" s="98">
        <v>4333</v>
      </c>
      <c r="E85" s="97" t="s">
        <v>1043</v>
      </c>
      <c r="F85" s="98">
        <v>43</v>
      </c>
    </row>
    <row r="86" spans="1:6" ht="22.5" customHeight="1">
      <c r="A86" s="97" t="s">
        <v>878</v>
      </c>
      <c r="B86" s="98">
        <v>9</v>
      </c>
      <c r="C86" s="97" t="s">
        <v>1044</v>
      </c>
      <c r="D86" s="98">
        <v>3278</v>
      </c>
      <c r="E86" s="97" t="s">
        <v>1045</v>
      </c>
      <c r="F86" s="98">
        <v>21028</v>
      </c>
    </row>
    <row r="87" spans="1:6" ht="22.5" customHeight="1">
      <c r="A87" s="97" t="s">
        <v>1046</v>
      </c>
      <c r="B87" s="98">
        <v>15</v>
      </c>
      <c r="C87" s="97" t="s">
        <v>1047</v>
      </c>
      <c r="D87" s="98">
        <v>690</v>
      </c>
      <c r="E87" s="97" t="s">
        <v>1048</v>
      </c>
      <c r="F87" s="98">
        <v>5401</v>
      </c>
    </row>
    <row r="88" spans="1:6" ht="22.5" customHeight="1">
      <c r="A88" s="97" t="s">
        <v>1049</v>
      </c>
      <c r="B88" s="98">
        <v>115</v>
      </c>
      <c r="C88" s="97" t="s">
        <v>1050</v>
      </c>
      <c r="D88" s="98">
        <v>62</v>
      </c>
      <c r="E88" s="97" t="s">
        <v>1051</v>
      </c>
      <c r="F88" s="98">
        <v>15627</v>
      </c>
    </row>
    <row r="89" spans="1:6" ht="22.5" customHeight="1">
      <c r="A89" s="97" t="s">
        <v>1052</v>
      </c>
      <c r="B89" s="98">
        <v>751</v>
      </c>
      <c r="C89" s="97" t="s">
        <v>1053</v>
      </c>
      <c r="D89" s="98">
        <v>70</v>
      </c>
      <c r="E89" s="97" t="s">
        <v>1054</v>
      </c>
      <c r="F89" s="98">
        <v>2155</v>
      </c>
    </row>
    <row r="90" spans="1:6" ht="22.5" customHeight="1">
      <c r="A90" s="97" t="s">
        <v>1055</v>
      </c>
      <c r="B90" s="98">
        <v>380</v>
      </c>
      <c r="C90" s="97" t="s">
        <v>1056</v>
      </c>
      <c r="D90" s="98">
        <v>233</v>
      </c>
      <c r="E90" s="97" t="s">
        <v>1057</v>
      </c>
      <c r="F90" s="98">
        <v>1984</v>
      </c>
    </row>
    <row r="91" spans="1:6" ht="22.5" customHeight="1">
      <c r="A91" s="97" t="s">
        <v>1058</v>
      </c>
      <c r="B91" s="98">
        <v>41359</v>
      </c>
      <c r="C91" s="97" t="s">
        <v>1059</v>
      </c>
      <c r="D91" s="98">
        <v>9534</v>
      </c>
      <c r="E91" s="97" t="s">
        <v>1060</v>
      </c>
      <c r="F91" s="98">
        <v>171</v>
      </c>
    </row>
    <row r="92" spans="1:245" ht="22.5" customHeight="1">
      <c r="A92" s="97" t="s">
        <v>1061</v>
      </c>
      <c r="B92" s="98">
        <v>13890</v>
      </c>
      <c r="C92" s="97" t="s">
        <v>1062</v>
      </c>
      <c r="D92" s="98">
        <v>2747</v>
      </c>
      <c r="E92" s="97" t="s">
        <v>1063</v>
      </c>
      <c r="F92" s="98">
        <v>12423</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row>
    <row r="93" spans="1:245" ht="22.5" customHeight="1">
      <c r="A93" s="97" t="s">
        <v>1064</v>
      </c>
      <c r="B93" s="98">
        <v>6943</v>
      </c>
      <c r="C93" s="97" t="s">
        <v>1065</v>
      </c>
      <c r="D93" s="98">
        <v>1172</v>
      </c>
      <c r="E93" s="97" t="s">
        <v>1066</v>
      </c>
      <c r="F93" s="98">
        <v>1734</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row>
    <row r="94" spans="1:245" ht="22.5" customHeight="1">
      <c r="A94" s="97" t="s">
        <v>1067</v>
      </c>
      <c r="B94" s="98">
        <v>6947</v>
      </c>
      <c r="C94" s="97" t="s">
        <v>1068</v>
      </c>
      <c r="D94" s="98">
        <v>79</v>
      </c>
      <c r="E94" s="97" t="s">
        <v>1069</v>
      </c>
      <c r="F94" s="98">
        <v>5482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row>
    <row r="95" spans="1:245" ht="22.5" customHeight="1">
      <c r="A95" s="97" t="s">
        <v>1070</v>
      </c>
      <c r="B95" s="98">
        <v>316</v>
      </c>
      <c r="C95" s="97" t="s">
        <v>1071</v>
      </c>
      <c r="D95" s="98">
        <v>15199</v>
      </c>
      <c r="E95" s="97" t="s">
        <v>1072</v>
      </c>
      <c r="F95" s="98">
        <v>616</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row>
    <row r="96" spans="1:245" ht="22.5" customHeight="1">
      <c r="A96" s="97" t="s">
        <v>1073</v>
      </c>
      <c r="B96" s="98">
        <v>316</v>
      </c>
      <c r="C96" s="97" t="s">
        <v>1074</v>
      </c>
      <c r="D96" s="98">
        <v>3358</v>
      </c>
      <c r="E96" s="97" t="s">
        <v>1075</v>
      </c>
      <c r="F96" s="98">
        <v>4591</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row>
    <row r="97" spans="1:245" ht="22.5" customHeight="1">
      <c r="A97" s="97" t="s">
        <v>1076</v>
      </c>
      <c r="B97" s="98">
        <v>1624</v>
      </c>
      <c r="C97" s="97" t="s">
        <v>1077</v>
      </c>
      <c r="D97" s="98">
        <v>10935</v>
      </c>
      <c r="E97" s="97" t="s">
        <v>1078</v>
      </c>
      <c r="F97" s="98">
        <v>5170</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row>
    <row r="98" spans="1:245" ht="22.5" customHeight="1">
      <c r="A98" s="97" t="s">
        <v>875</v>
      </c>
      <c r="B98" s="98">
        <v>293</v>
      </c>
      <c r="C98" s="97" t="s">
        <v>1079</v>
      </c>
      <c r="D98" s="98">
        <v>906</v>
      </c>
      <c r="E98" s="97" t="s">
        <v>1080</v>
      </c>
      <c r="F98" s="98">
        <v>5170</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row>
    <row r="99" spans="1:245" ht="22.5" customHeight="1">
      <c r="A99" s="97" t="s">
        <v>878</v>
      </c>
      <c r="B99" s="98">
        <v>8</v>
      </c>
      <c r="C99" s="97" t="s">
        <v>1081</v>
      </c>
      <c r="D99" s="98">
        <v>18417</v>
      </c>
      <c r="E99" s="97" t="s">
        <v>1082</v>
      </c>
      <c r="F99" s="98">
        <v>5626</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row>
    <row r="100" spans="1:245" ht="22.5" customHeight="1">
      <c r="A100" s="97" t="s">
        <v>1083</v>
      </c>
      <c r="B100" s="98">
        <v>520</v>
      </c>
      <c r="C100" s="97" t="s">
        <v>1084</v>
      </c>
      <c r="D100" s="98">
        <v>2549</v>
      </c>
      <c r="E100" s="97" t="s">
        <v>1085</v>
      </c>
      <c r="F100" s="98">
        <v>4863</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row>
    <row r="101" spans="1:245" ht="22.5" customHeight="1">
      <c r="A101" s="97" t="s">
        <v>1086</v>
      </c>
      <c r="B101" s="98">
        <v>37</v>
      </c>
      <c r="C101" s="97" t="s">
        <v>1087</v>
      </c>
      <c r="D101" s="98">
        <v>618</v>
      </c>
      <c r="E101" s="97" t="s">
        <v>1088</v>
      </c>
      <c r="F101" s="98">
        <v>763</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row>
    <row r="102" spans="1:245" ht="22.5" customHeight="1">
      <c r="A102" s="97" t="s">
        <v>870</v>
      </c>
      <c r="B102" s="98">
        <v>279</v>
      </c>
      <c r="C102" s="97" t="s">
        <v>1089</v>
      </c>
      <c r="D102" s="98">
        <v>446</v>
      </c>
      <c r="E102" s="97" t="s">
        <v>1090</v>
      </c>
      <c r="F102" s="98">
        <v>30</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row>
    <row r="103" spans="1:245" ht="22.5" customHeight="1">
      <c r="A103" s="97" t="s">
        <v>1091</v>
      </c>
      <c r="B103" s="98">
        <v>488</v>
      </c>
      <c r="C103" s="97" t="s">
        <v>1092</v>
      </c>
      <c r="D103" s="98">
        <v>306</v>
      </c>
      <c r="E103" s="97" t="s">
        <v>1093</v>
      </c>
      <c r="F103" s="98">
        <v>30</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row>
    <row r="104" spans="1:245" ht="22.5" customHeight="1">
      <c r="A104" s="97" t="s">
        <v>1094</v>
      </c>
      <c r="B104" s="98">
        <v>57</v>
      </c>
      <c r="C104" s="97" t="s">
        <v>1095</v>
      </c>
      <c r="D104" s="98">
        <v>11273</v>
      </c>
      <c r="E104" s="97" t="s">
        <v>1096</v>
      </c>
      <c r="F104" s="98">
        <v>1547</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row>
    <row r="105" spans="1:245" ht="22.5" customHeight="1">
      <c r="A105" s="97" t="s">
        <v>1097</v>
      </c>
      <c r="B105" s="98">
        <v>57</v>
      </c>
      <c r="C105" s="97" t="s">
        <v>1098</v>
      </c>
      <c r="D105" s="98">
        <v>571</v>
      </c>
      <c r="E105" s="97" t="s">
        <v>875</v>
      </c>
      <c r="F105" s="98">
        <v>495</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row>
    <row r="106" spans="1:245" ht="22.5" customHeight="1">
      <c r="A106" s="97" t="s">
        <v>1099</v>
      </c>
      <c r="B106" s="98">
        <v>1089</v>
      </c>
      <c r="C106" s="97" t="s">
        <v>1100</v>
      </c>
      <c r="D106" s="98">
        <v>2056</v>
      </c>
      <c r="E106" s="97" t="s">
        <v>878</v>
      </c>
      <c r="F106" s="98">
        <v>8</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row>
    <row r="107" spans="1:245" ht="22.5" customHeight="1">
      <c r="A107" s="97" t="s">
        <v>1101</v>
      </c>
      <c r="B107" s="98">
        <v>1089</v>
      </c>
      <c r="C107" s="97" t="s">
        <v>1102</v>
      </c>
      <c r="D107" s="98">
        <v>598</v>
      </c>
      <c r="E107" s="97" t="s">
        <v>877</v>
      </c>
      <c r="F107" s="98">
        <v>15</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row>
    <row r="108" spans="1:245" ht="22.5" customHeight="1">
      <c r="A108" s="97" t="s">
        <v>81</v>
      </c>
      <c r="B108" s="98">
        <v>78642</v>
      </c>
      <c r="C108" s="97" t="s">
        <v>1103</v>
      </c>
      <c r="D108" s="98">
        <v>516</v>
      </c>
      <c r="E108" s="97" t="s">
        <v>1104</v>
      </c>
      <c r="F108" s="98">
        <v>60</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row>
    <row r="109" spans="1:245" ht="22.5" customHeight="1">
      <c r="A109" s="97" t="s">
        <v>1105</v>
      </c>
      <c r="B109" s="98">
        <v>1698</v>
      </c>
      <c r="C109" s="97" t="s">
        <v>1106</v>
      </c>
      <c r="D109" s="98">
        <v>516</v>
      </c>
      <c r="E109" s="97" t="s">
        <v>1107</v>
      </c>
      <c r="F109" s="98">
        <v>394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row>
    <row r="110" spans="1:245" ht="22.5" customHeight="1">
      <c r="A110" s="97" t="s">
        <v>875</v>
      </c>
      <c r="B110" s="98">
        <v>494</v>
      </c>
      <c r="C110" s="97" t="s">
        <v>1108</v>
      </c>
      <c r="D110" s="98">
        <v>13933</v>
      </c>
      <c r="E110" s="97" t="s">
        <v>870</v>
      </c>
      <c r="F110" s="98">
        <v>72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row>
    <row r="111" spans="1:245" ht="22.5" customHeight="1">
      <c r="A111" s="97" t="s">
        <v>878</v>
      </c>
      <c r="B111" s="98">
        <v>10</v>
      </c>
      <c r="C111" s="97" t="s">
        <v>1109</v>
      </c>
      <c r="D111" s="98">
        <v>46</v>
      </c>
      <c r="E111" s="97" t="s">
        <v>1110</v>
      </c>
      <c r="F111" s="98">
        <v>503</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row>
    <row r="112" spans="1:245" ht="22.5" customHeight="1">
      <c r="A112" s="97" t="s">
        <v>1111</v>
      </c>
      <c r="B112" s="98">
        <v>1195</v>
      </c>
      <c r="C112" s="97" t="s">
        <v>1112</v>
      </c>
      <c r="D112" s="98">
        <v>13873</v>
      </c>
      <c r="E112" s="97" t="s">
        <v>1113</v>
      </c>
      <c r="F112" s="98">
        <v>68</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row>
    <row r="113" spans="1:245" ht="22.5" customHeight="1">
      <c r="A113" s="97" t="s">
        <v>1114</v>
      </c>
      <c r="B113" s="98">
        <v>3998</v>
      </c>
      <c r="C113" s="97" t="s">
        <v>1115</v>
      </c>
      <c r="D113" s="98">
        <v>15</v>
      </c>
      <c r="E113" s="97" t="s">
        <v>1116</v>
      </c>
      <c r="F113" s="98">
        <v>68</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row>
    <row r="114" spans="1:245" ht="22.5" customHeight="1">
      <c r="A114" s="97" t="s">
        <v>1117</v>
      </c>
      <c r="B114" s="98">
        <v>17</v>
      </c>
      <c r="C114" s="97" t="s">
        <v>1118</v>
      </c>
      <c r="D114" s="98">
        <v>33</v>
      </c>
      <c r="E114" s="97" t="s">
        <v>1119</v>
      </c>
      <c r="F114" s="98">
        <v>43</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row>
    <row r="115" spans="1:245" ht="22.5" customHeight="1">
      <c r="A115" s="97" t="s">
        <v>1120</v>
      </c>
      <c r="B115" s="98">
        <v>17</v>
      </c>
      <c r="C115" s="97" t="s">
        <v>1121</v>
      </c>
      <c r="D115" s="98">
        <v>33</v>
      </c>
      <c r="E115" s="97" t="s">
        <v>1122</v>
      </c>
      <c r="F115" s="98">
        <v>109676</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row>
    <row r="116" spans="1:245" ht="22.5" customHeight="1">
      <c r="A116" s="97" t="s">
        <v>82</v>
      </c>
      <c r="B116" s="98">
        <v>30279</v>
      </c>
      <c r="C116" s="97" t="s">
        <v>1123</v>
      </c>
      <c r="D116" s="98">
        <v>26</v>
      </c>
      <c r="E116" s="97" t="s">
        <v>1124</v>
      </c>
      <c r="F116" s="98">
        <v>109676</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row>
    <row r="117" spans="1:245" ht="22.5" customHeight="1">
      <c r="A117" s="97" t="s">
        <v>1125</v>
      </c>
      <c r="B117" s="98">
        <v>5950</v>
      </c>
      <c r="C117" s="97" t="s">
        <v>1126</v>
      </c>
      <c r="D117" s="98">
        <v>26</v>
      </c>
      <c r="E117" s="97" t="s">
        <v>84</v>
      </c>
      <c r="F117" s="98">
        <v>114971</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row>
    <row r="118" spans="1:245" ht="22.5" customHeight="1">
      <c r="A118" s="97" t="s">
        <v>875</v>
      </c>
      <c r="B118" s="98">
        <v>843</v>
      </c>
      <c r="C118" s="97" t="s">
        <v>1127</v>
      </c>
      <c r="D118" s="98">
        <v>223</v>
      </c>
      <c r="E118" s="97" t="s">
        <v>1128</v>
      </c>
      <c r="F118" s="98">
        <v>36762</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row>
    <row r="119" spans="1:245" ht="22.5" customHeight="1">
      <c r="A119" s="97" t="s">
        <v>878</v>
      </c>
      <c r="B119" s="98">
        <v>4</v>
      </c>
      <c r="C119" s="97" t="s">
        <v>1129</v>
      </c>
      <c r="D119" s="98">
        <v>223</v>
      </c>
      <c r="E119" s="97" t="s">
        <v>875</v>
      </c>
      <c r="F119" s="98">
        <v>1835</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row>
    <row r="120" spans="1:245" ht="22.5" customHeight="1">
      <c r="A120" s="97" t="s">
        <v>1130</v>
      </c>
      <c r="B120" s="98">
        <v>314</v>
      </c>
      <c r="C120" s="97" t="s">
        <v>83</v>
      </c>
      <c r="D120" s="98">
        <v>140992</v>
      </c>
      <c r="E120" s="97" t="s">
        <v>878</v>
      </c>
      <c r="F120" s="98">
        <v>303</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row>
    <row r="121" spans="1:245" ht="22.5" customHeight="1">
      <c r="A121" s="97" t="s">
        <v>1131</v>
      </c>
      <c r="B121" s="98">
        <v>4789</v>
      </c>
      <c r="C121" s="97" t="s">
        <v>1132</v>
      </c>
      <c r="D121" s="98">
        <v>15486</v>
      </c>
      <c r="E121" s="97" t="s">
        <v>870</v>
      </c>
      <c r="F121" s="98">
        <v>1473</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row>
    <row r="122" spans="1:245" ht="22.5" customHeight="1">
      <c r="A122" s="97" t="s">
        <v>1133</v>
      </c>
      <c r="B122" s="98">
        <v>1229</v>
      </c>
      <c r="C122" s="97" t="s">
        <v>875</v>
      </c>
      <c r="D122" s="98">
        <v>2085</v>
      </c>
      <c r="E122" s="97" t="s">
        <v>1134</v>
      </c>
      <c r="F122" s="98">
        <v>471</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row>
    <row r="123" spans="1:245" ht="22.5" customHeight="1">
      <c r="A123" s="97" t="s">
        <v>1135</v>
      </c>
      <c r="B123" s="98">
        <v>70</v>
      </c>
      <c r="C123" s="97" t="s">
        <v>878</v>
      </c>
      <c r="D123" s="98">
        <v>5513</v>
      </c>
      <c r="E123" s="97" t="s">
        <v>1136</v>
      </c>
      <c r="F123" s="98">
        <v>825</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row>
    <row r="124" spans="1:245" ht="22.5" customHeight="1">
      <c r="A124" s="97" t="s">
        <v>1137</v>
      </c>
      <c r="B124" s="98">
        <v>1159</v>
      </c>
      <c r="C124" s="97" t="s">
        <v>1138</v>
      </c>
      <c r="D124" s="98">
        <v>141</v>
      </c>
      <c r="E124" s="97" t="s">
        <v>1139</v>
      </c>
      <c r="F124" s="98">
        <v>140</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row>
    <row r="125" spans="1:245" ht="22.5" customHeight="1">
      <c r="A125" s="97" t="s">
        <v>1140</v>
      </c>
      <c r="B125" s="98">
        <v>22635</v>
      </c>
      <c r="C125" s="97" t="s">
        <v>1141</v>
      </c>
      <c r="D125" s="98">
        <v>1867</v>
      </c>
      <c r="E125" s="97" t="s">
        <v>1142</v>
      </c>
      <c r="F125" s="98">
        <v>67</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row>
    <row r="126" spans="1:245" ht="22.5" customHeight="1">
      <c r="A126" s="97" t="s">
        <v>1143</v>
      </c>
      <c r="B126" s="98">
        <v>3049</v>
      </c>
      <c r="C126" s="97" t="s">
        <v>1144</v>
      </c>
      <c r="D126" s="98">
        <v>308</v>
      </c>
      <c r="E126" s="97" t="s">
        <v>1145</v>
      </c>
      <c r="F126" s="98">
        <v>35</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row>
    <row r="127" spans="1:245" ht="22.5" customHeight="1">
      <c r="A127" s="97" t="s">
        <v>1146</v>
      </c>
      <c r="B127" s="98">
        <v>11592</v>
      </c>
      <c r="C127" s="97" t="s">
        <v>1147</v>
      </c>
      <c r="D127" s="98">
        <v>5571</v>
      </c>
      <c r="E127" s="97" t="s">
        <v>1148</v>
      </c>
      <c r="F127" s="98">
        <v>94</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row>
    <row r="128" spans="1:245" ht="22.5" customHeight="1">
      <c r="A128" s="97" t="s">
        <v>1149</v>
      </c>
      <c r="B128" s="98">
        <v>73</v>
      </c>
      <c r="C128" s="97" t="s">
        <v>1150</v>
      </c>
      <c r="D128" s="98">
        <v>1173</v>
      </c>
      <c r="E128" s="97" t="s">
        <v>1151</v>
      </c>
      <c r="F128" s="98">
        <v>14433</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row>
    <row r="129" spans="1:245" ht="22.5" customHeight="1">
      <c r="A129" s="97" t="s">
        <v>1152</v>
      </c>
      <c r="B129" s="98">
        <v>7457</v>
      </c>
      <c r="C129" s="97" t="s">
        <v>1153</v>
      </c>
      <c r="D129" s="98">
        <v>1173</v>
      </c>
      <c r="E129" s="97" t="s">
        <v>1154</v>
      </c>
      <c r="F129" s="98">
        <v>1516</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row>
    <row r="130" spans="1:245" ht="22.5" customHeight="1">
      <c r="A130" s="97" t="s">
        <v>1155</v>
      </c>
      <c r="B130" s="98">
        <v>5</v>
      </c>
      <c r="C130" s="97" t="s">
        <v>1156</v>
      </c>
      <c r="D130" s="98">
        <v>7419</v>
      </c>
      <c r="E130" s="97" t="s">
        <v>1157</v>
      </c>
      <c r="F130" s="98">
        <v>2218</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row>
    <row r="131" spans="1:245" ht="22.5" customHeight="1">
      <c r="A131" s="97" t="s">
        <v>1158</v>
      </c>
      <c r="B131" s="98">
        <v>458</v>
      </c>
      <c r="C131" s="97" t="s">
        <v>1159</v>
      </c>
      <c r="D131" s="98">
        <v>125</v>
      </c>
      <c r="E131" s="97" t="s">
        <v>1160</v>
      </c>
      <c r="F131" s="98">
        <v>141</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row>
    <row r="132" spans="1:245" ht="22.5" customHeight="1">
      <c r="A132" s="97" t="s">
        <v>1161</v>
      </c>
      <c r="B132" s="98">
        <v>182</v>
      </c>
      <c r="C132" s="97" t="s">
        <v>1162</v>
      </c>
      <c r="D132" s="98">
        <v>7294</v>
      </c>
      <c r="E132" s="97" t="s">
        <v>1163</v>
      </c>
      <c r="F132" s="98">
        <v>220</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row>
    <row r="133" spans="1:245" ht="22.5" customHeight="1">
      <c r="A133" s="97" t="s">
        <v>1164</v>
      </c>
      <c r="B133" s="98">
        <v>94</v>
      </c>
      <c r="C133" s="97" t="s">
        <v>1165</v>
      </c>
      <c r="D133" s="98">
        <v>7196</v>
      </c>
      <c r="E133" s="97" t="s">
        <v>1166</v>
      </c>
      <c r="F133" s="98">
        <v>59</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row>
    <row r="134" spans="1:245" ht="22.5" customHeight="1">
      <c r="A134" s="97" t="s">
        <v>1167</v>
      </c>
      <c r="B134" s="98">
        <v>78</v>
      </c>
      <c r="C134" s="97" t="s">
        <v>1168</v>
      </c>
      <c r="D134" s="98">
        <v>7196</v>
      </c>
      <c r="E134" s="97" t="s">
        <v>1169</v>
      </c>
      <c r="F134" s="98">
        <v>9265</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row>
    <row r="135" spans="1:245" ht="22.5" customHeight="1">
      <c r="A135" s="97" t="s">
        <v>1170</v>
      </c>
      <c r="B135" s="98">
        <v>10</v>
      </c>
      <c r="C135" s="97" t="s">
        <v>1171</v>
      </c>
      <c r="D135" s="98">
        <v>43</v>
      </c>
      <c r="E135" s="97" t="s">
        <v>1172</v>
      </c>
      <c r="F135" s="98">
        <v>3748</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row>
    <row r="136" spans="1:245" ht="22.5" customHeight="1">
      <c r="A136" s="97" t="s">
        <v>1173</v>
      </c>
      <c r="B136" s="98">
        <v>7935</v>
      </c>
      <c r="C136" s="97" t="s">
        <v>1174</v>
      </c>
      <c r="D136" s="98">
        <v>55</v>
      </c>
      <c r="E136" s="97" t="s">
        <v>85</v>
      </c>
      <c r="F136" s="98">
        <v>31578</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row>
    <row r="137" spans="1:245" ht="22.5" customHeight="1">
      <c r="A137" s="97" t="s">
        <v>875</v>
      </c>
      <c r="B137" s="98">
        <v>318</v>
      </c>
      <c r="C137" s="97" t="s">
        <v>1175</v>
      </c>
      <c r="D137" s="98">
        <v>89</v>
      </c>
      <c r="E137" s="97" t="s">
        <v>1176</v>
      </c>
      <c r="F137" s="98">
        <v>17264</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row>
    <row r="138" spans="1:245" ht="22.5" customHeight="1">
      <c r="A138" s="97" t="s">
        <v>1177</v>
      </c>
      <c r="B138" s="98">
        <v>838</v>
      </c>
      <c r="C138" s="97" t="s">
        <v>1178</v>
      </c>
      <c r="D138" s="98">
        <v>126</v>
      </c>
      <c r="E138" s="97" t="s">
        <v>875</v>
      </c>
      <c r="F138" s="98">
        <v>1359</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row>
    <row r="139" spans="1:245" ht="22.5" customHeight="1">
      <c r="A139" s="97" t="s">
        <v>1179</v>
      </c>
      <c r="B139" s="98">
        <v>3245</v>
      </c>
      <c r="C139" s="97" t="s">
        <v>1180</v>
      </c>
      <c r="D139" s="98">
        <v>177</v>
      </c>
      <c r="E139" s="97" t="s">
        <v>878</v>
      </c>
      <c r="F139" s="98">
        <v>154</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row>
    <row r="140" spans="1:245" ht="22.5" customHeight="1">
      <c r="A140" s="97" t="s">
        <v>1181</v>
      </c>
      <c r="B140" s="98">
        <v>590</v>
      </c>
      <c r="C140" s="97" t="s">
        <v>1182</v>
      </c>
      <c r="D140" s="98">
        <v>278</v>
      </c>
      <c r="E140" s="97" t="s">
        <v>1183</v>
      </c>
      <c r="F140" s="98">
        <v>5914</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row>
    <row r="141" spans="1:245" ht="22.5" customHeight="1">
      <c r="A141" s="97" t="s">
        <v>1184</v>
      </c>
      <c r="B141" s="98">
        <v>270</v>
      </c>
      <c r="C141" s="97" t="s">
        <v>1185</v>
      </c>
      <c r="D141" s="98">
        <v>30</v>
      </c>
      <c r="E141" s="97" t="s">
        <v>1186</v>
      </c>
      <c r="F141" s="98">
        <v>5927</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row>
    <row r="142" spans="1:245" ht="22.5" customHeight="1">
      <c r="A142" s="97" t="s">
        <v>1187</v>
      </c>
      <c r="B142" s="98">
        <v>15</v>
      </c>
      <c r="C142" s="97" t="s">
        <v>1188</v>
      </c>
      <c r="D142" s="98">
        <v>2397</v>
      </c>
      <c r="E142" s="97" t="s">
        <v>1189</v>
      </c>
      <c r="F142" s="98">
        <v>2341</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row>
    <row r="143" spans="1:245" ht="22.5" customHeight="1">
      <c r="A143" s="97" t="s">
        <v>1190</v>
      </c>
      <c r="B143" s="98">
        <v>30</v>
      </c>
      <c r="C143" s="97" t="s">
        <v>1191</v>
      </c>
      <c r="D143" s="98">
        <v>6843</v>
      </c>
      <c r="E143" s="97" t="s">
        <v>1192</v>
      </c>
      <c r="F143" s="98">
        <v>770</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row>
    <row r="144" spans="1:245" ht="22.5" customHeight="1">
      <c r="A144" s="97" t="s">
        <v>1193</v>
      </c>
      <c r="B144" s="98">
        <v>30</v>
      </c>
      <c r="C144" s="97" t="s">
        <v>1194</v>
      </c>
      <c r="D144" s="98">
        <v>599</v>
      </c>
      <c r="E144" s="97" t="s">
        <v>1195</v>
      </c>
      <c r="F144" s="98">
        <v>73</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row>
    <row r="145" spans="1:245" ht="22.5" customHeight="1">
      <c r="A145" s="97" t="s">
        <v>1196</v>
      </c>
      <c r="B145" s="98">
        <v>10</v>
      </c>
      <c r="C145" s="97" t="s">
        <v>1197</v>
      </c>
      <c r="D145" s="98">
        <v>1700</v>
      </c>
      <c r="E145" s="97" t="s">
        <v>1198</v>
      </c>
      <c r="F145" s="98">
        <v>92</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row>
    <row r="146" spans="1:245" ht="22.5" customHeight="1">
      <c r="A146" s="97" t="s">
        <v>1199</v>
      </c>
      <c r="B146" s="98">
        <v>549</v>
      </c>
      <c r="C146" s="97" t="s">
        <v>1200</v>
      </c>
      <c r="D146" s="98">
        <v>300</v>
      </c>
      <c r="E146" s="97" t="s">
        <v>1201</v>
      </c>
      <c r="F146" s="98">
        <v>135</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row>
    <row r="147" spans="1:245" ht="22.5" customHeight="1">
      <c r="A147" s="97" t="s">
        <v>1145</v>
      </c>
      <c r="B147" s="98">
        <v>20</v>
      </c>
      <c r="C147" s="97" t="s">
        <v>1202</v>
      </c>
      <c r="D147" s="98">
        <v>4245</v>
      </c>
      <c r="E147" s="97" t="s">
        <v>1203</v>
      </c>
      <c r="F147" s="98">
        <v>497</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row>
    <row r="148" spans="1:245" ht="22.5" customHeight="1">
      <c r="A148" s="97" t="s">
        <v>1204</v>
      </c>
      <c r="B148" s="98">
        <v>2020</v>
      </c>
      <c r="C148" s="97" t="s">
        <v>1205</v>
      </c>
      <c r="D148" s="98">
        <v>43002</v>
      </c>
      <c r="E148" s="97" t="s">
        <v>1206</v>
      </c>
      <c r="F148" s="98">
        <v>2752</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row>
    <row r="149" spans="1:245" ht="22.5" customHeight="1">
      <c r="A149" s="97" t="s">
        <v>1207</v>
      </c>
      <c r="B149" s="98">
        <v>16807</v>
      </c>
      <c r="C149" s="97" t="s">
        <v>1208</v>
      </c>
      <c r="D149" s="98">
        <v>6131</v>
      </c>
      <c r="E149" s="97" t="s">
        <v>1209</v>
      </c>
      <c r="F149" s="98">
        <v>2752</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row>
    <row r="150" spans="1:245" ht="22.5" customHeight="1">
      <c r="A150" s="97" t="s">
        <v>875</v>
      </c>
      <c r="B150" s="98">
        <v>674</v>
      </c>
      <c r="C150" s="97" t="s">
        <v>1210</v>
      </c>
      <c r="D150" s="98">
        <v>3714</v>
      </c>
      <c r="E150" s="97" t="s">
        <v>1211</v>
      </c>
      <c r="F150" s="98">
        <v>11562</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row>
    <row r="151" spans="1:245" ht="22.5" customHeight="1">
      <c r="A151" s="97" t="s">
        <v>878</v>
      </c>
      <c r="B151" s="98">
        <v>7</v>
      </c>
      <c r="C151" s="97" t="s">
        <v>1212</v>
      </c>
      <c r="D151" s="98">
        <v>305</v>
      </c>
      <c r="E151" s="97" t="s">
        <v>1213</v>
      </c>
      <c r="F151" s="98">
        <v>11562</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row>
    <row r="152" spans="1:245" ht="22.5" customHeight="1">
      <c r="A152" s="97" t="s">
        <v>1214</v>
      </c>
      <c r="B152" s="98">
        <v>137</v>
      </c>
      <c r="C152" s="97" t="s">
        <v>1215</v>
      </c>
      <c r="D152" s="98">
        <v>32852</v>
      </c>
      <c r="E152" s="97" t="s">
        <v>86</v>
      </c>
      <c r="F152" s="98">
        <v>14080</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row>
    <row r="153" spans="1:245" ht="22.5" customHeight="1">
      <c r="A153" s="97" t="s">
        <v>1216</v>
      </c>
      <c r="B153" s="98">
        <v>10784</v>
      </c>
      <c r="C153" s="97" t="s">
        <v>1217</v>
      </c>
      <c r="D153" s="98">
        <v>2723</v>
      </c>
      <c r="E153" s="97" t="s">
        <v>1218</v>
      </c>
      <c r="F153" s="98">
        <v>3380</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row>
    <row r="154" spans="1:245" ht="22.5" customHeight="1">
      <c r="A154" s="97" t="s">
        <v>1219</v>
      </c>
      <c r="B154" s="98">
        <v>453</v>
      </c>
      <c r="C154" s="97" t="s">
        <v>1220</v>
      </c>
      <c r="D154" s="98">
        <v>2048</v>
      </c>
      <c r="E154" s="97" t="s">
        <v>875</v>
      </c>
      <c r="F154" s="98">
        <v>423</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row>
    <row r="155" spans="1:245" ht="22.5" customHeight="1">
      <c r="A155" s="97" t="s">
        <v>1221</v>
      </c>
      <c r="B155" s="98">
        <v>67</v>
      </c>
      <c r="C155" s="97" t="s">
        <v>1222</v>
      </c>
      <c r="D155" s="98">
        <v>675</v>
      </c>
      <c r="E155" s="97" t="s">
        <v>878</v>
      </c>
      <c r="F155" s="98">
        <v>991</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row>
    <row r="156" spans="1:245" ht="22.5" customHeight="1">
      <c r="A156" s="97" t="s">
        <v>1223</v>
      </c>
      <c r="B156" s="98">
        <v>15</v>
      </c>
      <c r="C156" s="97" t="s">
        <v>1224</v>
      </c>
      <c r="D156" s="98">
        <v>900</v>
      </c>
      <c r="E156" s="97" t="s">
        <v>1225</v>
      </c>
      <c r="F156" s="98">
        <v>1965</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row>
    <row r="157" spans="1:245" ht="22.5" customHeight="1">
      <c r="A157" s="97" t="s">
        <v>1226</v>
      </c>
      <c r="B157" s="98">
        <v>1518</v>
      </c>
      <c r="C157" s="97" t="s">
        <v>1227</v>
      </c>
      <c r="D157" s="98">
        <v>900</v>
      </c>
      <c r="E157" s="97" t="s">
        <v>1228</v>
      </c>
      <c r="F157" s="98">
        <v>700</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row>
    <row r="158" spans="1:245" ht="22.5" customHeight="1">
      <c r="A158" s="97" t="s">
        <v>1229</v>
      </c>
      <c r="B158" s="98">
        <v>700</v>
      </c>
      <c r="C158" s="97" t="s">
        <v>1230</v>
      </c>
      <c r="D158" s="98">
        <v>7234</v>
      </c>
      <c r="E158" s="97" t="s">
        <v>1231</v>
      </c>
      <c r="F158" s="98">
        <v>3441</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row>
    <row r="159" spans="1:245" ht="22.5" customHeight="1">
      <c r="A159" s="97" t="s">
        <v>1232</v>
      </c>
      <c r="B159" s="98">
        <v>10000</v>
      </c>
      <c r="C159" s="97" t="s">
        <v>1233</v>
      </c>
      <c r="D159" s="98">
        <v>415</v>
      </c>
      <c r="E159" s="97" t="s">
        <v>875</v>
      </c>
      <c r="F159" s="98">
        <v>867</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row>
    <row r="160" spans="1:245" ht="22.5" customHeight="1">
      <c r="A160" s="97" t="s">
        <v>1234</v>
      </c>
      <c r="B160" s="98">
        <v>10000</v>
      </c>
      <c r="C160" s="97" t="s">
        <v>1235</v>
      </c>
      <c r="D160" s="98">
        <v>1073</v>
      </c>
      <c r="E160" s="97" t="s">
        <v>878</v>
      </c>
      <c r="F160" s="98">
        <v>70</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row>
    <row r="161" spans="1:245" ht="22.5" customHeight="1">
      <c r="A161" s="97" t="s">
        <v>87</v>
      </c>
      <c r="B161" s="98">
        <v>1468</v>
      </c>
      <c r="C161" s="97" t="s">
        <v>1236</v>
      </c>
      <c r="D161" s="98">
        <v>68</v>
      </c>
      <c r="E161" s="97" t="s">
        <v>1237</v>
      </c>
      <c r="F161" s="98">
        <v>1184</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row>
    <row r="162" spans="1:245" ht="22.5" customHeight="1">
      <c r="A162" s="97" t="s">
        <v>1238</v>
      </c>
      <c r="B162" s="98">
        <v>858</v>
      </c>
      <c r="C162" s="97" t="s">
        <v>1239</v>
      </c>
      <c r="D162" s="98">
        <v>764</v>
      </c>
      <c r="E162" s="97" t="s">
        <v>1240</v>
      </c>
      <c r="F162" s="98">
        <v>853</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row>
    <row r="163" spans="1:245" ht="22.5" customHeight="1">
      <c r="A163" s="97" t="s">
        <v>875</v>
      </c>
      <c r="B163" s="98">
        <v>267</v>
      </c>
      <c r="C163" s="97" t="s">
        <v>1241</v>
      </c>
      <c r="D163" s="98">
        <v>2526</v>
      </c>
      <c r="E163" s="97" t="s">
        <v>870</v>
      </c>
      <c r="F163" s="98">
        <v>412</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row>
    <row r="164" spans="1:245" ht="22.5" customHeight="1">
      <c r="A164" s="97" t="s">
        <v>1242</v>
      </c>
      <c r="B164" s="98">
        <v>10</v>
      </c>
      <c r="C164" s="97" t="s">
        <v>1243</v>
      </c>
      <c r="D164" s="98">
        <v>656</v>
      </c>
      <c r="E164" s="97" t="s">
        <v>1244</v>
      </c>
      <c r="F164" s="98">
        <v>55</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row>
    <row r="165" spans="1:245" ht="22.5" customHeight="1">
      <c r="A165" s="97" t="s">
        <v>1245</v>
      </c>
      <c r="B165" s="98">
        <v>582</v>
      </c>
      <c r="C165" s="97" t="s">
        <v>875</v>
      </c>
      <c r="D165" s="98">
        <v>161</v>
      </c>
      <c r="E165" s="97" t="s">
        <v>1246</v>
      </c>
      <c r="F165" s="98">
        <v>9915</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row>
    <row r="166" spans="1:245" ht="22.5" customHeight="1">
      <c r="A166" s="97" t="s">
        <v>1247</v>
      </c>
      <c r="B166" s="98">
        <v>168</v>
      </c>
      <c r="C166" s="97" t="s">
        <v>1248</v>
      </c>
      <c r="D166" s="98">
        <v>496</v>
      </c>
      <c r="E166" s="97" t="s">
        <v>875</v>
      </c>
      <c r="F166" s="98">
        <v>3018</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row>
    <row r="167" spans="1:245" ht="22.5" customHeight="1">
      <c r="A167" s="97" t="s">
        <v>1249</v>
      </c>
      <c r="B167" s="98">
        <v>168</v>
      </c>
      <c r="C167" s="97" t="s">
        <v>91</v>
      </c>
      <c r="D167" s="98">
        <v>19201</v>
      </c>
      <c r="E167" s="97" t="s">
        <v>1250</v>
      </c>
      <c r="F167" s="98">
        <v>6896</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row>
    <row r="168" spans="1:245" ht="22.5" customHeight="1">
      <c r="A168" s="97" t="s">
        <v>1251</v>
      </c>
      <c r="B168" s="98">
        <v>442</v>
      </c>
      <c r="C168" s="97" t="s">
        <v>1252</v>
      </c>
      <c r="D168" s="98">
        <v>7198</v>
      </c>
      <c r="E168" s="97" t="s">
        <v>1253</v>
      </c>
      <c r="F168" s="98">
        <v>40</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row>
    <row r="169" spans="1:245" ht="22.5" customHeight="1">
      <c r="A169" s="97" t="s">
        <v>1254</v>
      </c>
      <c r="B169" s="98">
        <v>442</v>
      </c>
      <c r="C169" s="97" t="s">
        <v>1255</v>
      </c>
      <c r="D169" s="98">
        <v>48</v>
      </c>
      <c r="E169" s="97" t="s">
        <v>1256</v>
      </c>
      <c r="F169" s="98">
        <v>40</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row>
    <row r="170" spans="1:245" ht="22.5" customHeight="1">
      <c r="A170" s="97" t="s">
        <v>88</v>
      </c>
      <c r="B170" s="98">
        <v>286</v>
      </c>
      <c r="C170" s="97" t="s">
        <v>1257</v>
      </c>
      <c r="D170" s="98">
        <v>163</v>
      </c>
      <c r="E170" s="97" t="s">
        <v>1258</v>
      </c>
      <c r="F170" s="98">
        <v>200</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row>
    <row r="171" spans="1:245" ht="22.5" customHeight="1">
      <c r="A171" s="97" t="s">
        <v>1259</v>
      </c>
      <c r="B171" s="98">
        <v>2286</v>
      </c>
      <c r="C171" s="97" t="s">
        <v>1260</v>
      </c>
      <c r="D171" s="98">
        <v>3605</v>
      </c>
      <c r="E171" s="97" t="s">
        <v>1261</v>
      </c>
      <c r="F171" s="98">
        <v>200</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row>
    <row r="172" spans="1:245" ht="22.5" customHeight="1">
      <c r="A172" s="97" t="s">
        <v>1262</v>
      </c>
      <c r="B172" s="98">
        <v>2286</v>
      </c>
      <c r="C172" s="97" t="s">
        <v>1263</v>
      </c>
      <c r="D172" s="98">
        <v>18</v>
      </c>
      <c r="E172" s="97" t="s">
        <v>1264</v>
      </c>
      <c r="F172" s="98">
        <v>20</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row>
    <row r="173" spans="1:245" ht="22.5" customHeight="1">
      <c r="A173" s="97" t="s">
        <v>1265</v>
      </c>
      <c r="B173" s="98">
        <v>500</v>
      </c>
      <c r="C173" s="97" t="s">
        <v>1266</v>
      </c>
      <c r="D173" s="98">
        <v>3364</v>
      </c>
      <c r="E173" s="97" t="s">
        <v>1267</v>
      </c>
      <c r="F173" s="98">
        <v>20</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row>
    <row r="174" spans="1:245" ht="22.5" customHeight="1">
      <c r="A174" s="97" t="s">
        <v>1268</v>
      </c>
      <c r="B174" s="98">
        <v>500</v>
      </c>
      <c r="C174" s="97" t="s">
        <v>1269</v>
      </c>
      <c r="D174" s="98">
        <v>12003</v>
      </c>
      <c r="E174" s="97" t="s">
        <v>94</v>
      </c>
      <c r="F174" s="98">
        <v>1122</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row>
    <row r="175" spans="1:245" ht="22.5" customHeight="1">
      <c r="A175" s="97" t="s">
        <v>1270</v>
      </c>
      <c r="B175" s="98">
        <v>500</v>
      </c>
      <c r="C175" s="97" t="s">
        <v>1271</v>
      </c>
      <c r="D175" s="98">
        <v>12003</v>
      </c>
      <c r="E175" s="97" t="s">
        <v>1268</v>
      </c>
      <c r="F175" s="98">
        <v>1122</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row>
    <row r="176" spans="1:245" ht="22.5" customHeight="1">
      <c r="A176" s="97" t="s">
        <v>90</v>
      </c>
      <c r="B176" s="98">
        <v>15198</v>
      </c>
      <c r="C176" s="97" t="s">
        <v>92</v>
      </c>
      <c r="D176" s="98">
        <v>900</v>
      </c>
      <c r="E176" s="97" t="s">
        <v>1270</v>
      </c>
      <c r="F176" s="98">
        <v>1122</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row>
    <row r="177" spans="1:245" ht="22.5" customHeight="1">
      <c r="A177" s="97" t="s">
        <v>1272</v>
      </c>
      <c r="B177" s="98">
        <v>14541</v>
      </c>
      <c r="C177" s="97" t="s">
        <v>1273</v>
      </c>
      <c r="D177" s="98">
        <v>900</v>
      </c>
      <c r="E177" s="97" t="s">
        <v>95</v>
      </c>
      <c r="F177" s="98">
        <v>20000</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row>
    <row r="178" spans="1:245" ht="22.5" customHeight="1">
      <c r="A178" s="97" t="s">
        <v>878</v>
      </c>
      <c r="B178" s="98">
        <v>20</v>
      </c>
      <c r="C178" s="97" t="s">
        <v>1274</v>
      </c>
      <c r="D178" s="98">
        <v>900</v>
      </c>
      <c r="E178" s="97" t="s">
        <v>1275</v>
      </c>
      <c r="F178" s="98">
        <v>20000</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row>
    <row r="179" spans="1:245" ht="22.5" customHeight="1">
      <c r="A179" s="97" t="s">
        <v>1276</v>
      </c>
      <c r="B179" s="98">
        <v>2442</v>
      </c>
      <c r="C179" s="97" t="s">
        <v>857</v>
      </c>
      <c r="D179" s="98">
        <v>13616</v>
      </c>
      <c r="E179" s="97" t="s">
        <v>1277</v>
      </c>
      <c r="F179" s="98">
        <v>20000</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row>
    <row r="180" spans="3:245" ht="22.5" customHeight="1">
      <c r="C180" s="35"/>
      <c r="D180" s="92"/>
      <c r="E180" s="35"/>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row>
    <row r="181" spans="3:245" ht="22.5" customHeight="1">
      <c r="C181" s="35"/>
      <c r="D181" s="92"/>
      <c r="E181" s="35"/>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row>
    <row r="182" spans="3:245" ht="22.5" customHeight="1">
      <c r="C182" s="35"/>
      <c r="D182" s="92"/>
      <c r="E182" s="35"/>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row>
    <row r="183" spans="3:245" ht="22.5" customHeight="1">
      <c r="C183" s="35"/>
      <c r="D183" s="92"/>
      <c r="E183" s="35"/>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row>
    <row r="184" spans="3:245" ht="22.5" customHeight="1">
      <c r="C184" s="35"/>
      <c r="D184" s="92"/>
      <c r="E184" s="35"/>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row>
    <row r="185" spans="3:245" ht="22.5" customHeight="1">
      <c r="C185" s="35"/>
      <c r="D185" s="92"/>
      <c r="E185" s="3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row>
    <row r="186" spans="3:245" ht="22.5" customHeight="1">
      <c r="C186" s="35"/>
      <c r="D186" s="92"/>
      <c r="E186" s="35"/>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row>
    <row r="187" spans="3:245" ht="22.5" customHeight="1">
      <c r="C187" s="35"/>
      <c r="D187" s="92"/>
      <c r="E187" s="35"/>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row>
    <row r="188" spans="3:245" ht="22.5" customHeight="1">
      <c r="C188" s="35"/>
      <c r="D188" s="92"/>
      <c r="E188" s="35"/>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row>
    <row r="189" spans="3:245" ht="22.5" customHeight="1">
      <c r="C189" s="35"/>
      <c r="D189" s="92"/>
      <c r="E189" s="35"/>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row>
    <row r="190" spans="3:245" ht="22.5" customHeight="1">
      <c r="C190" s="35"/>
      <c r="D190" s="92"/>
      <c r="E190" s="35"/>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row>
    <row r="191" spans="3:245" ht="22.5" customHeight="1">
      <c r="C191" s="35"/>
      <c r="D191" s="92"/>
      <c r="E191" s="35"/>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row>
    <row r="192" spans="3:245" ht="22.5" customHeight="1">
      <c r="C192" s="35"/>
      <c r="D192" s="92"/>
      <c r="E192" s="35"/>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row>
    <row r="193" spans="3:245" ht="22.5" customHeight="1">
      <c r="C193" s="35"/>
      <c r="D193" s="92"/>
      <c r="E193" s="35"/>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row>
    <row r="194" spans="3:245" ht="22.5" customHeight="1">
      <c r="C194" s="35"/>
      <c r="D194" s="92"/>
      <c r="E194" s="35"/>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row>
    <row r="195" spans="3:245" ht="22.5" customHeight="1">
      <c r="C195" s="35"/>
      <c r="D195" s="92"/>
      <c r="E195" s="3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row>
    <row r="196" spans="3:245" ht="22.5" customHeight="1">
      <c r="C196" s="35"/>
      <c r="D196" s="92"/>
      <c r="E196" s="35"/>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row>
    <row r="197" spans="3:245" ht="22.5" customHeight="1">
      <c r="C197" s="35"/>
      <c r="D197" s="92"/>
      <c r="E197" s="35"/>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row>
    <row r="198" spans="3:245" ht="22.5" customHeight="1">
      <c r="C198" s="35"/>
      <c r="D198" s="92"/>
      <c r="E198" s="35"/>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row>
    <row r="199" spans="3:245" ht="22.5" customHeight="1">
      <c r="C199" s="35"/>
      <c r="D199" s="92"/>
      <c r="E199" s="35"/>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row>
    <row r="200" spans="3:245" ht="22.5" customHeight="1">
      <c r="C200" s="35"/>
      <c r="D200" s="92"/>
      <c r="E200" s="35"/>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row>
    <row r="201" spans="3:245" ht="22.5" customHeight="1">
      <c r="C201" s="35"/>
      <c r="D201" s="92"/>
      <c r="E201" s="35"/>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row>
    <row r="202" spans="3:245" ht="22.5" customHeight="1">
      <c r="C202" s="35"/>
      <c r="D202" s="92"/>
      <c r="E202" s="35"/>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row>
    <row r="203" spans="3:245" ht="22.5" customHeight="1">
      <c r="C203" s="35"/>
      <c r="D203" s="92"/>
      <c r="E203" s="35"/>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row>
    <row r="204" spans="3:245" ht="22.5" customHeight="1">
      <c r="C204" s="35"/>
      <c r="D204" s="92"/>
      <c r="E204" s="35"/>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row>
    <row r="205" spans="3:245" ht="22.5" customHeight="1">
      <c r="C205" s="35"/>
      <c r="D205" s="92"/>
      <c r="E205" s="3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row>
    <row r="206" spans="3:245" ht="22.5" customHeight="1">
      <c r="C206" s="35"/>
      <c r="D206" s="92"/>
      <c r="E206" s="35"/>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row>
    <row r="207" spans="3:245" ht="22.5" customHeight="1">
      <c r="C207" s="35"/>
      <c r="D207" s="92"/>
      <c r="E207" s="35"/>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row>
    <row r="208" spans="3:245" ht="22.5" customHeight="1">
      <c r="C208" s="35"/>
      <c r="D208" s="92"/>
      <c r="E208" s="35"/>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row>
    <row r="209" spans="3:245" ht="22.5" customHeight="1">
      <c r="C209" s="35"/>
      <c r="D209" s="92"/>
      <c r="E209" s="35"/>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row>
    <row r="210" spans="3:245" ht="22.5" customHeight="1">
      <c r="C210" s="35"/>
      <c r="D210" s="92"/>
      <c r="E210" s="35"/>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row>
    <row r="211" spans="3:245" ht="22.5" customHeight="1">
      <c r="C211" s="35"/>
      <c r="D211" s="92"/>
      <c r="E211" s="35"/>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row>
    <row r="212" spans="3:245" ht="22.5" customHeight="1">
      <c r="C212" s="35"/>
      <c r="D212" s="92"/>
      <c r="E212" s="35"/>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row>
    <row r="213" spans="3:245" ht="22.5" customHeight="1">
      <c r="C213" s="35"/>
      <c r="D213" s="92"/>
      <c r="E213" s="35"/>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row>
    <row r="214" spans="3:245" ht="22.5" customHeight="1">
      <c r="C214" s="35"/>
      <c r="D214" s="92"/>
      <c r="E214" s="35"/>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row>
    <row r="215" spans="3:245" ht="22.5" customHeight="1">
      <c r="C215" s="35"/>
      <c r="D215" s="92"/>
      <c r="E215" s="3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row>
    <row r="216" spans="3:245" ht="22.5" customHeight="1">
      <c r="C216" s="35"/>
      <c r="D216" s="92"/>
      <c r="E216" s="35"/>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row>
    <row r="217" spans="3:245" ht="22.5" customHeight="1">
      <c r="C217" s="35"/>
      <c r="D217" s="92"/>
      <c r="E217" s="35"/>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row>
    <row r="218" spans="3:245" ht="22.5" customHeight="1">
      <c r="C218" s="35"/>
      <c r="D218" s="92"/>
      <c r="E218" s="35"/>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row>
    <row r="219" spans="3:245" ht="22.5" customHeight="1">
      <c r="C219" s="35"/>
      <c r="D219" s="92"/>
      <c r="E219" s="35"/>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row>
    <row r="220" spans="3:245" ht="22.5" customHeight="1">
      <c r="C220" s="35"/>
      <c r="D220" s="92"/>
      <c r="E220" s="35"/>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row>
    <row r="221" spans="3:245" ht="22.5" customHeight="1">
      <c r="C221" s="35"/>
      <c r="D221" s="92"/>
      <c r="E221" s="35"/>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row>
    <row r="222" spans="3:245" ht="22.5" customHeight="1">
      <c r="C222" s="35"/>
      <c r="D222" s="92"/>
      <c r="E222" s="35"/>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row>
    <row r="223" spans="3:245" ht="22.5" customHeight="1">
      <c r="C223" s="35"/>
      <c r="D223" s="92"/>
      <c r="E223" s="35"/>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row>
    <row r="224" spans="3:245" ht="22.5" customHeight="1">
      <c r="C224" s="35"/>
      <c r="D224" s="92"/>
      <c r="E224" s="35"/>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row>
  </sheetData>
  <sheetProtection/>
  <mergeCells count="2">
    <mergeCell ref="A1:B1"/>
    <mergeCell ref="A2:F2"/>
  </mergeCells>
  <printOptions horizontalCentered="1"/>
  <pageMargins left="0.39305555555555555" right="0.39305555555555555" top="0.7868055555555555" bottom="0.7868055555555555" header="0" footer="0"/>
  <pageSetup firstPageNumber="29" useFirstPageNumber="1" horizontalDpi="600" verticalDpi="600" orientation="landscape" paperSize="9" scale="85"/>
  <headerFooter>
    <oddFooter>&amp;C&amp;P</oddFooter>
  </headerFooter>
  <rowBreaks count="7" manualBreakCount="7">
    <brk id="25" max="255" man="1"/>
    <brk id="47" max="255" man="1"/>
    <brk id="69" max="255" man="1"/>
    <brk id="91" max="255" man="1"/>
    <brk id="113" max="255" man="1"/>
    <brk id="135" max="255" man="1"/>
    <brk id="157" max="255" man="1"/>
  </rowBreaks>
</worksheet>
</file>

<file path=xl/worksheets/sheet22.xml><?xml version="1.0" encoding="utf-8"?>
<worksheet xmlns="http://schemas.openxmlformats.org/spreadsheetml/2006/main" xmlns:r="http://schemas.openxmlformats.org/officeDocument/2006/relationships">
  <sheetPr>
    <tabColor rgb="FF00FF00"/>
  </sheetPr>
  <dimension ref="A1:D30"/>
  <sheetViews>
    <sheetView showZeros="0" zoomScale="115" zoomScaleNormal="115" workbookViewId="0" topLeftCell="A3">
      <selection activeCell="B7" sqref="B7:B8"/>
    </sheetView>
  </sheetViews>
  <sheetFormatPr defaultColWidth="9.00390625" defaultRowHeight="15"/>
  <cols>
    <col min="1" max="1" width="48.421875" style="153" customWidth="1"/>
    <col min="2" max="2" width="23.421875" style="154" customWidth="1"/>
    <col min="3" max="3" width="22.140625" style="155" customWidth="1"/>
    <col min="4" max="4" width="22.421875" style="154" customWidth="1"/>
    <col min="5" max="243" width="9.00390625" style="153" customWidth="1"/>
    <col min="244" max="244" width="9.00390625" style="35" customWidth="1"/>
    <col min="245" max="16384" width="9.00390625" style="153" customWidth="1"/>
  </cols>
  <sheetData>
    <row r="1" spans="1:4" ht="15.75">
      <c r="A1" s="4" t="s">
        <v>1278</v>
      </c>
      <c r="B1" s="4"/>
      <c r="C1" s="156"/>
      <c r="D1" s="4"/>
    </row>
    <row r="2" spans="1:4" ht="24">
      <c r="A2" s="83" t="s">
        <v>866</v>
      </c>
      <c r="B2" s="83"/>
      <c r="C2" s="157"/>
      <c r="D2" s="83"/>
    </row>
    <row r="3" spans="1:4" ht="14.25" customHeight="1">
      <c r="A3" s="158" t="s">
        <v>1279</v>
      </c>
      <c r="B3" s="158"/>
      <c r="C3" s="159"/>
      <c r="D3" s="158"/>
    </row>
    <row r="4" spans="1:4" ht="14.25" customHeight="1">
      <c r="A4" s="160"/>
      <c r="B4" s="160"/>
      <c r="C4" s="161"/>
      <c r="D4" s="162" t="s">
        <v>43</v>
      </c>
    </row>
    <row r="5" spans="1:4" s="152" customFormat="1" ht="15.75">
      <c r="A5" s="163" t="s">
        <v>1280</v>
      </c>
      <c r="B5" s="164" t="s">
        <v>1281</v>
      </c>
      <c r="C5" s="165"/>
      <c r="D5" s="164"/>
    </row>
    <row r="6" spans="1:4" s="152" customFormat="1" ht="15.75">
      <c r="A6" s="163"/>
      <c r="B6" s="164" t="s">
        <v>1282</v>
      </c>
      <c r="C6" s="165" t="s">
        <v>1283</v>
      </c>
      <c r="D6" s="164" t="s">
        <v>1284</v>
      </c>
    </row>
    <row r="7" spans="1:4" ht="18.75" customHeight="1">
      <c r="A7" s="166" t="s">
        <v>114</v>
      </c>
      <c r="B7" s="167">
        <v>976537</v>
      </c>
      <c r="C7" s="168">
        <f>SUM(C8:C30)</f>
        <v>266742</v>
      </c>
      <c r="D7" s="169">
        <f>SUM(D8:D30)</f>
        <v>709795</v>
      </c>
    </row>
    <row r="8" spans="1:4" ht="18.75" customHeight="1">
      <c r="A8" s="170" t="s">
        <v>116</v>
      </c>
      <c r="B8" s="171">
        <v>109632</v>
      </c>
      <c r="C8" s="172">
        <v>23785</v>
      </c>
      <c r="D8" s="173">
        <f>B8-C8</f>
        <v>85847</v>
      </c>
    </row>
    <row r="9" spans="1:4" ht="18.75" customHeight="1">
      <c r="A9" s="170" t="s">
        <v>118</v>
      </c>
      <c r="B9" s="171">
        <v>695</v>
      </c>
      <c r="C9" s="174"/>
      <c r="D9" s="173">
        <f aca="true" t="shared" si="0" ref="D9:D30">B9-C9</f>
        <v>695</v>
      </c>
    </row>
    <row r="10" spans="1:4" ht="18.75" customHeight="1">
      <c r="A10" s="170" t="s">
        <v>120</v>
      </c>
      <c r="B10" s="171">
        <v>47729</v>
      </c>
      <c r="C10" s="174">
        <v>15779</v>
      </c>
      <c r="D10" s="173">
        <f t="shared" si="0"/>
        <v>31950</v>
      </c>
    </row>
    <row r="11" spans="1:4" ht="18.75" customHeight="1">
      <c r="A11" s="170" t="s">
        <v>122</v>
      </c>
      <c r="B11" s="171">
        <v>160810</v>
      </c>
      <c r="C11" s="175">
        <v>114922</v>
      </c>
      <c r="D11" s="173">
        <f t="shared" si="0"/>
        <v>45888</v>
      </c>
    </row>
    <row r="12" spans="1:4" ht="18.75" customHeight="1">
      <c r="A12" s="170" t="s">
        <v>124</v>
      </c>
      <c r="B12" s="171">
        <v>26814</v>
      </c>
      <c r="C12" s="175">
        <v>623</v>
      </c>
      <c r="D12" s="173">
        <f t="shared" si="0"/>
        <v>26191</v>
      </c>
    </row>
    <row r="13" spans="1:4" ht="18.75" customHeight="1">
      <c r="A13" s="170" t="s">
        <v>126</v>
      </c>
      <c r="B13" s="171">
        <v>12272</v>
      </c>
      <c r="C13" s="175">
        <v>2936</v>
      </c>
      <c r="D13" s="173">
        <f t="shared" si="0"/>
        <v>9336</v>
      </c>
    </row>
    <row r="14" spans="1:4" ht="18.75" customHeight="1">
      <c r="A14" s="170" t="s">
        <v>128</v>
      </c>
      <c r="B14" s="171">
        <v>118752</v>
      </c>
      <c r="C14" s="172">
        <v>45044</v>
      </c>
      <c r="D14" s="173">
        <f t="shared" si="0"/>
        <v>73708</v>
      </c>
    </row>
    <row r="15" spans="1:4" ht="18.75" customHeight="1">
      <c r="A15" s="170" t="s">
        <v>130</v>
      </c>
      <c r="B15" s="176">
        <v>78642</v>
      </c>
      <c r="C15" s="172">
        <v>28765</v>
      </c>
      <c r="D15" s="173">
        <f t="shared" si="0"/>
        <v>49877</v>
      </c>
    </row>
    <row r="16" spans="1:4" ht="18.75" customHeight="1">
      <c r="A16" s="170" t="s">
        <v>132</v>
      </c>
      <c r="B16" s="176">
        <v>30279</v>
      </c>
      <c r="C16" s="172">
        <v>1523</v>
      </c>
      <c r="D16" s="173">
        <f t="shared" si="0"/>
        <v>28756</v>
      </c>
    </row>
    <row r="17" spans="1:4" ht="18.75" customHeight="1">
      <c r="A17" s="170" t="s">
        <v>134</v>
      </c>
      <c r="B17" s="176">
        <v>140992</v>
      </c>
      <c r="C17" s="172">
        <v>10117</v>
      </c>
      <c r="D17" s="173">
        <f t="shared" si="0"/>
        <v>130875</v>
      </c>
    </row>
    <row r="18" spans="1:4" ht="18.75" customHeight="1">
      <c r="A18" s="170" t="s">
        <v>136</v>
      </c>
      <c r="B18" s="176">
        <v>114971</v>
      </c>
      <c r="C18" s="172">
        <v>6163</v>
      </c>
      <c r="D18" s="173">
        <f t="shared" si="0"/>
        <v>108808</v>
      </c>
    </row>
    <row r="19" spans="1:4" ht="18.75" customHeight="1">
      <c r="A19" s="170" t="s">
        <v>138</v>
      </c>
      <c r="B19" s="176">
        <v>31578</v>
      </c>
      <c r="C19" s="172">
        <v>2868</v>
      </c>
      <c r="D19" s="173">
        <f t="shared" si="0"/>
        <v>28710</v>
      </c>
    </row>
    <row r="20" spans="1:4" ht="18.75" customHeight="1">
      <c r="A20" s="170" t="s">
        <v>140</v>
      </c>
      <c r="B20" s="176">
        <v>14080</v>
      </c>
      <c r="C20" s="172">
        <v>734</v>
      </c>
      <c r="D20" s="173">
        <f t="shared" si="0"/>
        <v>13346</v>
      </c>
    </row>
    <row r="21" spans="1:4" ht="18.75" customHeight="1">
      <c r="A21" s="170" t="s">
        <v>142</v>
      </c>
      <c r="B21" s="176">
        <v>1468</v>
      </c>
      <c r="C21" s="172">
        <v>267</v>
      </c>
      <c r="D21" s="173">
        <f t="shared" si="0"/>
        <v>1201</v>
      </c>
    </row>
    <row r="22" spans="1:4" ht="18.75" customHeight="1">
      <c r="A22" s="170" t="s">
        <v>144</v>
      </c>
      <c r="B22" s="176">
        <v>2286</v>
      </c>
      <c r="C22" s="172"/>
      <c r="D22" s="173">
        <f t="shared" si="0"/>
        <v>2286</v>
      </c>
    </row>
    <row r="23" spans="1:4" ht="18.75" customHeight="1">
      <c r="A23" s="170" t="s">
        <v>855</v>
      </c>
      <c r="B23" s="176">
        <v>500</v>
      </c>
      <c r="C23" s="172"/>
      <c r="D23" s="173">
        <f t="shared" si="0"/>
        <v>500</v>
      </c>
    </row>
    <row r="24" spans="1:4" ht="18.75" customHeight="1">
      <c r="A24" s="170" t="s">
        <v>148</v>
      </c>
      <c r="B24" s="176">
        <v>15198</v>
      </c>
      <c r="C24" s="177"/>
      <c r="D24" s="173">
        <f t="shared" si="0"/>
        <v>15198</v>
      </c>
    </row>
    <row r="25" spans="1:4" ht="18.75" customHeight="1">
      <c r="A25" s="170" t="s">
        <v>150</v>
      </c>
      <c r="B25" s="176">
        <v>19201</v>
      </c>
      <c r="C25" s="172">
        <v>11949</v>
      </c>
      <c r="D25" s="173">
        <f t="shared" si="0"/>
        <v>7252</v>
      </c>
    </row>
    <row r="26" spans="1:4" ht="18.75" customHeight="1">
      <c r="A26" s="170" t="s">
        <v>152</v>
      </c>
      <c r="B26" s="176">
        <v>900</v>
      </c>
      <c r="C26" s="172"/>
      <c r="D26" s="173">
        <f t="shared" si="0"/>
        <v>900</v>
      </c>
    </row>
    <row r="27" spans="1:4" ht="18.75" customHeight="1">
      <c r="A27" s="170" t="s">
        <v>154</v>
      </c>
      <c r="B27" s="176">
        <v>13616</v>
      </c>
      <c r="C27" s="172">
        <v>1267</v>
      </c>
      <c r="D27" s="173">
        <f t="shared" si="0"/>
        <v>12349</v>
      </c>
    </row>
    <row r="28" spans="1:4" ht="18.75" customHeight="1">
      <c r="A28" s="170" t="s">
        <v>156</v>
      </c>
      <c r="B28" s="176">
        <v>15000</v>
      </c>
      <c r="C28" s="177"/>
      <c r="D28" s="173">
        <f t="shared" si="0"/>
        <v>15000</v>
      </c>
    </row>
    <row r="29" spans="1:4" ht="15.75">
      <c r="A29" s="170" t="s">
        <v>158</v>
      </c>
      <c r="B29" s="138">
        <v>1122</v>
      </c>
      <c r="C29" s="178">
        <v>0</v>
      </c>
      <c r="D29" s="173">
        <f t="shared" si="0"/>
        <v>1122</v>
      </c>
    </row>
    <row r="30" spans="1:4" ht="15.75">
      <c r="A30" s="170" t="s">
        <v>160</v>
      </c>
      <c r="B30" s="176">
        <v>20000</v>
      </c>
      <c r="C30" s="178">
        <v>0</v>
      </c>
      <c r="D30" s="173">
        <f t="shared" si="0"/>
        <v>20000</v>
      </c>
    </row>
  </sheetData>
  <sheetProtection/>
  <mergeCells count="6">
    <mergeCell ref="A1:D1"/>
    <mergeCell ref="A2:D2"/>
    <mergeCell ref="A3:D3"/>
    <mergeCell ref="A4:C4"/>
    <mergeCell ref="B5:D5"/>
    <mergeCell ref="A5:A6"/>
  </mergeCells>
  <printOptions horizontalCentered="1"/>
  <pageMargins left="0.3937007874015748" right="0.3937007874015748" top="0.7874015748031497" bottom="0.7874015748031497" header="0" footer="0"/>
  <pageSetup firstPageNumber="37" useFirstPageNumber="1" horizontalDpi="600" verticalDpi="600" orientation="landscape" paperSize="9" scale="85"/>
  <headerFooter>
    <oddFooter>&amp;C&amp;P</oddFooter>
  </headerFooter>
</worksheet>
</file>

<file path=xl/worksheets/sheet23.xml><?xml version="1.0" encoding="utf-8"?>
<worksheet xmlns="http://schemas.openxmlformats.org/spreadsheetml/2006/main" xmlns:r="http://schemas.openxmlformats.org/officeDocument/2006/relationships">
  <sheetPr>
    <tabColor rgb="FF00FF00"/>
  </sheetPr>
  <dimension ref="A1:G30"/>
  <sheetViews>
    <sheetView showZeros="0" workbookViewId="0" topLeftCell="B1">
      <selection activeCell="D5" sqref="D5"/>
    </sheetView>
  </sheetViews>
  <sheetFormatPr defaultColWidth="9.00390625" defaultRowHeight="15"/>
  <cols>
    <col min="1" max="1" width="5.7109375" style="35" customWidth="1"/>
    <col min="2" max="2" width="27.8515625" style="92" customWidth="1"/>
    <col min="3" max="3" width="16.140625" style="35" customWidth="1"/>
    <col min="4" max="4" width="29.7109375" style="92" customWidth="1"/>
    <col min="5" max="5" width="16.140625" style="35" customWidth="1"/>
    <col min="6" max="6" width="28.8515625" style="92" customWidth="1"/>
    <col min="7" max="7" width="16.140625" style="35" customWidth="1"/>
    <col min="8" max="8" width="4.28125" style="35" customWidth="1"/>
    <col min="9" max="16384" width="9.00390625" style="35" customWidth="1"/>
  </cols>
  <sheetData>
    <row r="1" spans="2:3" ht="15.75">
      <c r="B1" s="4" t="s">
        <v>1285</v>
      </c>
      <c r="C1" s="4"/>
    </row>
    <row r="2" spans="2:7" ht="24">
      <c r="B2" s="83" t="s">
        <v>1286</v>
      </c>
      <c r="C2" s="83"/>
      <c r="D2" s="83"/>
      <c r="E2" s="83"/>
      <c r="F2" s="83"/>
      <c r="G2" s="83"/>
    </row>
    <row r="3" spans="3:7" ht="15.75">
      <c r="C3" s="93"/>
      <c r="G3" s="93" t="s">
        <v>43</v>
      </c>
    </row>
    <row r="4" spans="2:7" ht="25.5" customHeight="1">
      <c r="B4" s="95" t="s">
        <v>185</v>
      </c>
      <c r="C4" s="96" t="s">
        <v>103</v>
      </c>
      <c r="D4" s="95" t="s">
        <v>185</v>
      </c>
      <c r="E4" s="96" t="s">
        <v>103</v>
      </c>
      <c r="F4" s="95" t="s">
        <v>185</v>
      </c>
      <c r="G4" s="96" t="s">
        <v>103</v>
      </c>
    </row>
    <row r="5" spans="1:7" ht="22.5" customHeight="1">
      <c r="A5" s="35">
        <v>1</v>
      </c>
      <c r="B5" s="150" t="s">
        <v>1287</v>
      </c>
      <c r="C5" s="100">
        <f>C6+C11+C22+E16+E20+G9</f>
        <v>266742</v>
      </c>
      <c r="D5" s="102" t="s">
        <v>1288</v>
      </c>
      <c r="E5" s="101"/>
      <c r="F5" s="102" t="s">
        <v>1289</v>
      </c>
      <c r="G5" s="104"/>
    </row>
    <row r="6" spans="1:7" ht="22.5" customHeight="1">
      <c r="A6" s="35">
        <v>2</v>
      </c>
      <c r="B6" s="150" t="s">
        <v>1290</v>
      </c>
      <c r="C6" s="100">
        <f>SUM(C7:C10)</f>
        <v>55797</v>
      </c>
      <c r="D6" s="102" t="s">
        <v>1291</v>
      </c>
      <c r="E6" s="104">
        <v>165</v>
      </c>
      <c r="F6" s="102" t="s">
        <v>1292</v>
      </c>
      <c r="G6" s="151"/>
    </row>
    <row r="7" spans="1:7" ht="22.5" customHeight="1">
      <c r="A7" s="35">
        <v>3</v>
      </c>
      <c r="B7" s="150" t="s">
        <v>1293</v>
      </c>
      <c r="C7" s="105">
        <v>38754</v>
      </c>
      <c r="D7" s="102" t="s">
        <v>1294</v>
      </c>
      <c r="E7" s="101"/>
      <c r="F7" s="102" t="s">
        <v>1295</v>
      </c>
      <c r="G7" s="151"/>
    </row>
    <row r="8" spans="1:7" ht="22.5" customHeight="1">
      <c r="A8" s="35">
        <v>4</v>
      </c>
      <c r="B8" s="150" t="s">
        <v>1296</v>
      </c>
      <c r="C8" s="105">
        <v>11773</v>
      </c>
      <c r="D8" s="102" t="s">
        <v>1297</v>
      </c>
      <c r="E8" s="101"/>
      <c r="F8" s="102" t="s">
        <v>1298</v>
      </c>
      <c r="G8" s="151"/>
    </row>
    <row r="9" spans="1:7" ht="22.5" customHeight="1">
      <c r="A9" s="35">
        <v>5</v>
      </c>
      <c r="B9" s="150" t="s">
        <v>1299</v>
      </c>
      <c r="C9" s="105">
        <v>4370</v>
      </c>
      <c r="D9" s="102" t="s">
        <v>1300</v>
      </c>
      <c r="E9" s="101"/>
      <c r="F9" s="102" t="s">
        <v>1301</v>
      </c>
      <c r="G9" s="151">
        <f>SUM(G10:G14)</f>
        <v>19420</v>
      </c>
    </row>
    <row r="10" spans="1:7" ht="22.5" customHeight="1">
      <c r="A10" s="35">
        <v>6</v>
      </c>
      <c r="B10" s="150" t="s">
        <v>1302</v>
      </c>
      <c r="C10" s="105">
        <v>900</v>
      </c>
      <c r="D10" s="102" t="s">
        <v>1303</v>
      </c>
      <c r="E10" s="101"/>
      <c r="F10" s="102" t="s">
        <v>1304</v>
      </c>
      <c r="G10" s="151">
        <v>18924</v>
      </c>
    </row>
    <row r="11" spans="1:7" ht="22.5" customHeight="1">
      <c r="A11" s="35">
        <v>7</v>
      </c>
      <c r="B11" s="150" t="s">
        <v>1305</v>
      </c>
      <c r="C11" s="100">
        <f>SUM(C12:C21)</f>
        <v>15217</v>
      </c>
      <c r="D11" s="102" t="s">
        <v>1306</v>
      </c>
      <c r="E11" s="101"/>
      <c r="F11" s="102" t="s">
        <v>1307</v>
      </c>
      <c r="G11" s="151"/>
    </row>
    <row r="12" spans="1:7" ht="22.5" customHeight="1">
      <c r="A12" s="35">
        <v>8</v>
      </c>
      <c r="B12" s="150" t="s">
        <v>1308</v>
      </c>
      <c r="C12" s="105">
        <v>10621</v>
      </c>
      <c r="D12" s="102" t="s">
        <v>1309</v>
      </c>
      <c r="E12" s="101"/>
      <c r="F12" s="102" t="s">
        <v>1310</v>
      </c>
      <c r="G12" s="151"/>
    </row>
    <row r="13" spans="1:7" ht="22.5" customHeight="1">
      <c r="A13" s="35">
        <v>9</v>
      </c>
      <c r="B13" s="150" t="s">
        <v>1311</v>
      </c>
      <c r="C13" s="105">
        <v>86</v>
      </c>
      <c r="D13" s="102" t="s">
        <v>1291</v>
      </c>
      <c r="E13" s="101"/>
      <c r="F13" s="102" t="s">
        <v>1312</v>
      </c>
      <c r="G13" s="151">
        <v>84</v>
      </c>
    </row>
    <row r="14" spans="1:7" ht="22.5" customHeight="1">
      <c r="A14" s="35">
        <v>10</v>
      </c>
      <c r="B14" s="150" t="s">
        <v>1313</v>
      </c>
      <c r="C14" s="105">
        <v>293</v>
      </c>
      <c r="D14" s="102" t="s">
        <v>1294</v>
      </c>
      <c r="E14" s="101"/>
      <c r="F14" s="102" t="s">
        <v>1314</v>
      </c>
      <c r="G14" s="151">
        <v>412</v>
      </c>
    </row>
    <row r="15" spans="1:7" ht="22.5" customHeight="1">
      <c r="A15" s="35">
        <v>11</v>
      </c>
      <c r="B15" s="150" t="s">
        <v>1315</v>
      </c>
      <c r="C15" s="105">
        <v>23</v>
      </c>
      <c r="D15" s="102" t="s">
        <v>1297</v>
      </c>
      <c r="E15" s="101"/>
      <c r="F15" s="102" t="s">
        <v>1316</v>
      </c>
      <c r="G15" s="104"/>
    </row>
    <row r="16" spans="1:7" ht="22.5" customHeight="1">
      <c r="A16" s="35">
        <v>12</v>
      </c>
      <c r="B16" s="150" t="s">
        <v>1317</v>
      </c>
      <c r="C16" s="105">
        <v>784</v>
      </c>
      <c r="D16" s="102" t="s">
        <v>1318</v>
      </c>
      <c r="E16" s="104">
        <f>SUM(E17:E18)</f>
        <v>175980</v>
      </c>
      <c r="F16" s="102" t="s">
        <v>1319</v>
      </c>
      <c r="G16" s="104"/>
    </row>
    <row r="17" spans="1:7" ht="22.5" customHeight="1">
      <c r="A17" s="35">
        <v>13</v>
      </c>
      <c r="B17" s="150" t="s">
        <v>1320</v>
      </c>
      <c r="C17" s="105">
        <v>319</v>
      </c>
      <c r="D17" s="102" t="s">
        <v>1321</v>
      </c>
      <c r="E17" s="104">
        <v>150982</v>
      </c>
      <c r="F17" s="102" t="s">
        <v>1322</v>
      </c>
      <c r="G17" s="104"/>
    </row>
    <row r="18" spans="1:7" ht="22.5" customHeight="1">
      <c r="A18" s="35">
        <v>14</v>
      </c>
      <c r="B18" s="150" t="s">
        <v>1323</v>
      </c>
      <c r="C18" s="105"/>
      <c r="D18" s="102" t="s">
        <v>1324</v>
      </c>
      <c r="E18" s="104">
        <v>24998</v>
      </c>
      <c r="F18" s="102" t="s">
        <v>1325</v>
      </c>
      <c r="G18" s="104"/>
    </row>
    <row r="19" spans="1:7" ht="22.5" customHeight="1">
      <c r="A19" s="35">
        <v>15</v>
      </c>
      <c r="B19" s="150" t="s">
        <v>1326</v>
      </c>
      <c r="C19" s="105">
        <v>569</v>
      </c>
      <c r="D19" s="102" t="s">
        <v>1327</v>
      </c>
      <c r="E19" s="101">
        <v>0</v>
      </c>
      <c r="F19" s="102" t="s">
        <v>1328</v>
      </c>
      <c r="G19" s="104"/>
    </row>
    <row r="20" spans="1:7" ht="22.5" customHeight="1">
      <c r="A20" s="35">
        <v>16</v>
      </c>
      <c r="B20" s="150" t="s">
        <v>1329</v>
      </c>
      <c r="C20" s="105">
        <v>124</v>
      </c>
      <c r="D20" s="102" t="s">
        <v>1330</v>
      </c>
      <c r="E20" s="101">
        <f>SUM(E21:E22)</f>
        <v>163</v>
      </c>
      <c r="F20" s="102" t="s">
        <v>1331</v>
      </c>
      <c r="G20" s="104"/>
    </row>
    <row r="21" spans="1:7" ht="22.5" customHeight="1">
      <c r="A21" s="35">
        <v>17</v>
      </c>
      <c r="B21" s="150" t="s">
        <v>1332</v>
      </c>
      <c r="C21" s="105">
        <v>2398</v>
      </c>
      <c r="D21" s="102" t="s">
        <v>1333</v>
      </c>
      <c r="E21" s="101">
        <v>163</v>
      </c>
      <c r="F21" s="102" t="s">
        <v>1334</v>
      </c>
      <c r="G21" s="104"/>
    </row>
    <row r="22" spans="1:7" ht="22.5" customHeight="1">
      <c r="A22" s="35">
        <v>18</v>
      </c>
      <c r="B22" s="150" t="s">
        <v>1335</v>
      </c>
      <c r="C22" s="100">
        <f>SUM(C23:C25,E5:E8)</f>
        <v>165</v>
      </c>
      <c r="D22" s="102" t="s">
        <v>1336</v>
      </c>
      <c r="E22" s="101"/>
      <c r="F22" s="102" t="s">
        <v>1337</v>
      </c>
      <c r="G22" s="104"/>
    </row>
    <row r="23" spans="1:7" ht="22.5" customHeight="1">
      <c r="A23" s="35">
        <v>19</v>
      </c>
      <c r="B23" s="150" t="s">
        <v>1303</v>
      </c>
      <c r="C23" s="100"/>
      <c r="D23" s="102" t="s">
        <v>1338</v>
      </c>
      <c r="E23" s="101"/>
      <c r="F23" s="102" t="s">
        <v>1339</v>
      </c>
      <c r="G23" s="104"/>
    </row>
    <row r="24" spans="1:7" ht="22.5" customHeight="1">
      <c r="A24" s="35">
        <v>20</v>
      </c>
      <c r="B24" s="150" t="s">
        <v>1306</v>
      </c>
      <c r="C24" s="100"/>
      <c r="D24" s="102" t="s">
        <v>1340</v>
      </c>
      <c r="E24" s="101"/>
      <c r="F24" s="102" t="s">
        <v>1341</v>
      </c>
      <c r="G24" s="104"/>
    </row>
    <row r="25" spans="1:7" ht="22.5" customHeight="1">
      <c r="A25" s="35">
        <v>21</v>
      </c>
      <c r="B25" s="150" t="s">
        <v>1309</v>
      </c>
      <c r="C25" s="100"/>
      <c r="D25" s="102" t="s">
        <v>1342</v>
      </c>
      <c r="E25" s="101"/>
      <c r="F25" s="102" t="s">
        <v>1343</v>
      </c>
      <c r="G25" s="104"/>
    </row>
    <row r="26" spans="2:7" ht="15.75">
      <c r="B26" s="150" t="s">
        <v>1344</v>
      </c>
      <c r="C26" s="100"/>
      <c r="D26" s="102" t="s">
        <v>1345</v>
      </c>
      <c r="E26" s="101"/>
      <c r="F26" s="102" t="s">
        <v>1346</v>
      </c>
      <c r="G26" s="104"/>
    </row>
    <row r="27" spans="2:7" ht="15.75">
      <c r="B27" s="150" t="s">
        <v>1347</v>
      </c>
      <c r="C27" s="100"/>
      <c r="D27" s="102" t="s">
        <v>1348</v>
      </c>
      <c r="E27" s="101"/>
      <c r="F27" s="102" t="s">
        <v>1349</v>
      </c>
      <c r="G27" s="104">
        <v>0</v>
      </c>
    </row>
    <row r="28" spans="2:7" ht="15.75">
      <c r="B28" s="150" t="s">
        <v>1350</v>
      </c>
      <c r="C28" s="100"/>
      <c r="D28" s="102" t="s">
        <v>1351</v>
      </c>
      <c r="E28" s="101"/>
      <c r="F28" s="102" t="s">
        <v>1352</v>
      </c>
      <c r="G28" s="104">
        <v>0</v>
      </c>
    </row>
    <row r="29" spans="2:7" ht="15.75">
      <c r="B29" s="150" t="s">
        <v>1353</v>
      </c>
      <c r="C29" s="100"/>
      <c r="D29" s="102" t="s">
        <v>1354</v>
      </c>
      <c r="E29" s="101"/>
      <c r="F29" s="102" t="s">
        <v>1355</v>
      </c>
      <c r="G29" s="104">
        <v>0</v>
      </c>
    </row>
    <row r="30" spans="2:7" ht="15.75">
      <c r="B30" s="150" t="s">
        <v>822</v>
      </c>
      <c r="C30" s="100">
        <v>0</v>
      </c>
      <c r="D30" s="102" t="s">
        <v>1356</v>
      </c>
      <c r="E30" s="101"/>
      <c r="F30" s="102" t="s">
        <v>574</v>
      </c>
      <c r="G30" s="104">
        <v>0</v>
      </c>
    </row>
  </sheetData>
  <sheetProtection/>
  <mergeCells count="2">
    <mergeCell ref="B1:C1"/>
    <mergeCell ref="B2:G2"/>
  </mergeCells>
  <printOptions horizontalCentered="1"/>
  <pageMargins left="0.3937007874015748" right="0.3937007874015748" top="0.7874015748031497" bottom="0.7874015748031497" header="0" footer="0"/>
  <pageSetup firstPageNumber="38" useFirstPageNumber="1" horizontalDpi="600" verticalDpi="600" orientation="landscape" paperSize="9" scale="85"/>
  <headerFooter>
    <oddFooter>&amp;C&amp;P</oddFooter>
  </headerFooter>
</worksheet>
</file>

<file path=xl/worksheets/sheet24.xml><?xml version="1.0" encoding="utf-8"?>
<worksheet xmlns="http://schemas.openxmlformats.org/spreadsheetml/2006/main" xmlns:r="http://schemas.openxmlformats.org/officeDocument/2006/relationships">
  <sheetPr>
    <tabColor rgb="FFFF0000"/>
  </sheetPr>
  <dimension ref="A1:E78"/>
  <sheetViews>
    <sheetView showZeros="0" zoomScale="115" zoomScaleNormal="115" workbookViewId="0" topLeftCell="A1">
      <selection activeCell="A5" sqref="A5:C13"/>
    </sheetView>
  </sheetViews>
  <sheetFormatPr defaultColWidth="9.00390625" defaultRowHeight="15"/>
  <cols>
    <col min="1" max="1" width="51.8515625" style="133" customWidth="1"/>
    <col min="2" max="2" width="17.00390625" style="133" customWidth="1"/>
    <col min="3" max="3" width="51.8515625" style="134" customWidth="1"/>
    <col min="4" max="4" width="17.00390625" style="134" customWidth="1"/>
    <col min="5" max="16384" width="9.00390625" style="134" customWidth="1"/>
  </cols>
  <sheetData>
    <row r="1" spans="1:4" ht="15.75">
      <c r="A1" s="4" t="s">
        <v>1357</v>
      </c>
      <c r="B1" s="4"/>
      <c r="C1" s="4"/>
      <c r="D1" s="4"/>
    </row>
    <row r="2" spans="1:4" ht="24">
      <c r="A2" s="83" t="s">
        <v>1358</v>
      </c>
      <c r="B2" s="83"/>
      <c r="C2" s="83"/>
      <c r="D2" s="83"/>
    </row>
    <row r="3" spans="1:4" ht="15.75">
      <c r="A3" s="84"/>
      <c r="B3" s="84"/>
      <c r="D3" s="135" t="s">
        <v>43</v>
      </c>
    </row>
    <row r="4" spans="1:4" ht="18.75" customHeight="1">
      <c r="A4" s="136" t="s">
        <v>635</v>
      </c>
      <c r="B4" s="136" t="s">
        <v>103</v>
      </c>
      <c r="C4" s="136" t="s">
        <v>185</v>
      </c>
      <c r="D4" s="136" t="s">
        <v>103</v>
      </c>
    </row>
    <row r="5" spans="1:5" ht="19.5" customHeight="1">
      <c r="A5" s="137" t="s">
        <v>636</v>
      </c>
      <c r="B5" s="138">
        <v>201570</v>
      </c>
      <c r="C5" s="137" t="s">
        <v>639</v>
      </c>
      <c r="D5" s="139">
        <f>D6</f>
        <v>38810</v>
      </c>
      <c r="E5" s="140">
        <v>0</v>
      </c>
    </row>
    <row r="6" spans="1:4" ht="19.5" customHeight="1">
      <c r="A6" s="137" t="s">
        <v>638</v>
      </c>
      <c r="B6" s="138">
        <f>B7+B12</f>
        <v>181485</v>
      </c>
      <c r="C6" s="137" t="s">
        <v>641</v>
      </c>
      <c r="D6" s="139">
        <f>D7</f>
        <v>38810</v>
      </c>
    </row>
    <row r="7" spans="1:4" ht="19.5" customHeight="1">
      <c r="A7" s="137" t="s">
        <v>1359</v>
      </c>
      <c r="B7" s="141">
        <f>SUM(B8:B11)</f>
        <v>20010</v>
      </c>
      <c r="C7" s="142" t="s">
        <v>1360</v>
      </c>
      <c r="D7" s="139">
        <f>58810-20000</f>
        <v>38810</v>
      </c>
    </row>
    <row r="8" spans="1:4" ht="19.5" customHeight="1">
      <c r="A8" s="143" t="s">
        <v>1361</v>
      </c>
      <c r="B8" s="141">
        <v>2262</v>
      </c>
      <c r="C8" s="142"/>
      <c r="D8" s="139"/>
    </row>
    <row r="9" spans="1:4" ht="19.5" customHeight="1">
      <c r="A9" s="143" t="s">
        <v>1362</v>
      </c>
      <c r="B9" s="141">
        <v>4324</v>
      </c>
      <c r="C9" s="142"/>
      <c r="D9" s="144"/>
    </row>
    <row r="10" spans="1:4" ht="19.5" customHeight="1">
      <c r="A10" s="143" t="s">
        <v>1363</v>
      </c>
      <c r="B10" s="141">
        <v>413</v>
      </c>
      <c r="C10" s="142"/>
      <c r="D10" s="144"/>
    </row>
    <row r="11" spans="1:4" ht="19.5" customHeight="1">
      <c r="A11" s="143" t="s">
        <v>1364</v>
      </c>
      <c r="B11" s="141">
        <v>13011</v>
      </c>
      <c r="C11" s="142"/>
      <c r="D11" s="144"/>
    </row>
    <row r="12" spans="1:4" ht="19.5" customHeight="1">
      <c r="A12" s="145" t="s">
        <v>1365</v>
      </c>
      <c r="B12" s="141">
        <f>SUM(B13:B31)</f>
        <v>161475</v>
      </c>
      <c r="C12" s="142"/>
      <c r="D12" s="144"/>
    </row>
    <row r="13" spans="1:4" ht="19.5" customHeight="1">
      <c r="A13" s="146" t="s">
        <v>1366</v>
      </c>
      <c r="B13" s="141">
        <v>26145</v>
      </c>
      <c r="C13" s="142"/>
      <c r="D13" s="144"/>
    </row>
    <row r="14" spans="1:4" ht="19.5" customHeight="1">
      <c r="A14" s="143" t="s">
        <v>1367</v>
      </c>
      <c r="B14" s="141">
        <v>10730</v>
      </c>
      <c r="C14" s="142"/>
      <c r="D14" s="144"/>
    </row>
    <row r="15" spans="1:4" ht="19.5" customHeight="1">
      <c r="A15" s="143" t="s">
        <v>1368</v>
      </c>
      <c r="B15" s="141">
        <v>2899</v>
      </c>
      <c r="C15" s="142"/>
      <c r="D15" s="144"/>
    </row>
    <row r="16" spans="1:4" ht="19.5" customHeight="1">
      <c r="A16" s="143" t="s">
        <v>1369</v>
      </c>
      <c r="B16" s="141">
        <v>1329</v>
      </c>
      <c r="C16" s="142"/>
      <c r="D16" s="144"/>
    </row>
    <row r="17" spans="1:4" ht="19.5" customHeight="1">
      <c r="A17" s="143" t="s">
        <v>1370</v>
      </c>
      <c r="B17" s="141">
        <v>18532</v>
      </c>
      <c r="C17" s="142"/>
      <c r="D17" s="144"/>
    </row>
    <row r="18" spans="1:4" ht="19.5" customHeight="1">
      <c r="A18" s="143" t="s">
        <v>1371</v>
      </c>
      <c r="B18" s="141">
        <v>3478</v>
      </c>
      <c r="C18" s="142"/>
      <c r="D18" s="144"/>
    </row>
    <row r="19" spans="1:4" ht="19.5" customHeight="1">
      <c r="A19" s="143" t="s">
        <v>1372</v>
      </c>
      <c r="B19" s="141">
        <v>1992</v>
      </c>
      <c r="C19" s="142"/>
      <c r="D19" s="144"/>
    </row>
    <row r="20" spans="1:4" ht="19.5" customHeight="1">
      <c r="A20" s="143" t="s">
        <v>1373</v>
      </c>
      <c r="B20" s="141">
        <v>17180</v>
      </c>
      <c r="C20" s="142"/>
      <c r="D20" s="144"/>
    </row>
    <row r="21" spans="1:4" ht="19.5" customHeight="1">
      <c r="A21" s="143" t="s">
        <v>1374</v>
      </c>
      <c r="B21" s="141">
        <v>489</v>
      </c>
      <c r="C21" s="142"/>
      <c r="D21" s="144"/>
    </row>
    <row r="22" spans="1:4" ht="19.5" customHeight="1">
      <c r="A22" s="143" t="s">
        <v>1375</v>
      </c>
      <c r="B22" s="141">
        <v>251</v>
      </c>
      <c r="C22" s="142"/>
      <c r="D22" s="144"/>
    </row>
    <row r="23" spans="1:4" ht="19.5" customHeight="1">
      <c r="A23" s="143" t="s">
        <v>1376</v>
      </c>
      <c r="B23" s="141">
        <v>25004</v>
      </c>
      <c r="C23" s="142"/>
      <c r="D23" s="144"/>
    </row>
    <row r="24" spans="1:4" ht="19.5" customHeight="1">
      <c r="A24" s="143" t="s">
        <v>1377</v>
      </c>
      <c r="B24" s="141">
        <v>16088</v>
      </c>
      <c r="C24" s="142"/>
      <c r="D24" s="144"/>
    </row>
    <row r="25" spans="1:4" ht="19.5" customHeight="1">
      <c r="A25" s="143" t="s">
        <v>1378</v>
      </c>
      <c r="B25" s="141">
        <v>38</v>
      </c>
      <c r="C25" s="142"/>
      <c r="D25" s="144"/>
    </row>
    <row r="26" spans="1:4" ht="19.5" customHeight="1">
      <c r="A26" s="143" t="s">
        <v>1379</v>
      </c>
      <c r="B26" s="141">
        <v>22834</v>
      </c>
      <c r="C26" s="142"/>
      <c r="D26" s="144"/>
    </row>
    <row r="27" spans="1:4" ht="19.5" customHeight="1">
      <c r="A27" s="143" t="s">
        <v>1380</v>
      </c>
      <c r="B27" s="141">
        <v>5261</v>
      </c>
      <c r="C27" s="142"/>
      <c r="D27" s="144"/>
    </row>
    <row r="28" spans="1:4" ht="19.5" customHeight="1">
      <c r="A28" s="143" t="s">
        <v>1381</v>
      </c>
      <c r="B28" s="141">
        <v>5067</v>
      </c>
      <c r="C28" s="142"/>
      <c r="D28" s="144"/>
    </row>
    <row r="29" spans="1:4" ht="19.5" customHeight="1">
      <c r="A29" s="143" t="s">
        <v>1382</v>
      </c>
      <c r="B29" s="141">
        <v>800</v>
      </c>
      <c r="C29" s="137"/>
      <c r="D29" s="144"/>
    </row>
    <row r="30" spans="1:4" ht="19.5" customHeight="1">
      <c r="A30" s="143" t="s">
        <v>1383</v>
      </c>
      <c r="B30" s="141">
        <v>3100</v>
      </c>
      <c r="C30" s="137"/>
      <c r="D30" s="144"/>
    </row>
    <row r="31" spans="1:4" ht="19.5" customHeight="1">
      <c r="A31" s="143" t="s">
        <v>1384</v>
      </c>
      <c r="B31" s="141">
        <v>258</v>
      </c>
      <c r="C31" s="137"/>
      <c r="D31" s="144"/>
    </row>
    <row r="32" spans="1:4" ht="19.5" customHeight="1">
      <c r="A32" s="147" t="s">
        <v>672</v>
      </c>
      <c r="B32" s="141">
        <f>SUM(B33:B42)</f>
        <v>20086</v>
      </c>
      <c r="C32" s="137"/>
      <c r="D32" s="144"/>
    </row>
    <row r="33" spans="1:4" ht="19.5" customHeight="1">
      <c r="A33" s="147" t="s">
        <v>674</v>
      </c>
      <c r="B33" s="141">
        <v>40</v>
      </c>
      <c r="C33" s="137"/>
      <c r="D33" s="144"/>
    </row>
    <row r="34" spans="1:4" ht="19.5" customHeight="1">
      <c r="A34" s="137" t="s">
        <v>1385</v>
      </c>
      <c r="B34" s="141">
        <v>328</v>
      </c>
      <c r="C34" s="147"/>
      <c r="D34" s="148"/>
    </row>
    <row r="35" spans="1:4" ht="19.5" customHeight="1">
      <c r="A35" s="137" t="s">
        <v>1386</v>
      </c>
      <c r="B35" s="141">
        <v>500</v>
      </c>
      <c r="C35" s="147"/>
      <c r="D35" s="148"/>
    </row>
    <row r="36" spans="1:4" ht="19.5" customHeight="1">
      <c r="A36" s="137" t="s">
        <v>1387</v>
      </c>
      <c r="B36" s="141">
        <v>8270</v>
      </c>
      <c r="C36" s="149"/>
      <c r="D36" s="148"/>
    </row>
    <row r="37" spans="1:4" ht="19.5" customHeight="1">
      <c r="A37" s="137" t="s">
        <v>1388</v>
      </c>
      <c r="B37" s="141">
        <v>7209</v>
      </c>
      <c r="C37" s="149"/>
      <c r="D37" s="148"/>
    </row>
    <row r="38" spans="1:4" ht="19.5" customHeight="1">
      <c r="A38" s="137" t="s">
        <v>1389</v>
      </c>
      <c r="B38" s="141">
        <v>108</v>
      </c>
      <c r="C38" s="149"/>
      <c r="D38" s="148"/>
    </row>
    <row r="39" spans="1:4" ht="19.5" customHeight="1">
      <c r="A39" s="137" t="s">
        <v>1390</v>
      </c>
      <c r="B39" s="141">
        <v>1900</v>
      </c>
      <c r="C39" s="149"/>
      <c r="D39" s="144"/>
    </row>
    <row r="40" spans="1:4" ht="19.5" customHeight="1">
      <c r="A40" s="147" t="s">
        <v>1391</v>
      </c>
      <c r="B40" s="141">
        <v>863</v>
      </c>
      <c r="C40" s="149"/>
      <c r="D40" s="144"/>
    </row>
    <row r="41" spans="1:4" ht="19.5" customHeight="1">
      <c r="A41" s="137" t="s">
        <v>1392</v>
      </c>
      <c r="B41" s="141">
        <v>748</v>
      </c>
      <c r="C41" s="149"/>
      <c r="D41" s="144"/>
    </row>
    <row r="42" spans="1:4" ht="19.5" customHeight="1">
      <c r="A42" s="137" t="s">
        <v>1393</v>
      </c>
      <c r="B42" s="141">
        <v>120</v>
      </c>
      <c r="C42" s="149"/>
      <c r="D42" s="144"/>
    </row>
    <row r="43" spans="1:2" ht="19.5" customHeight="1">
      <c r="A43" s="134"/>
      <c r="B43" s="134"/>
    </row>
    <row r="44" spans="1:2" ht="19.5" customHeight="1">
      <c r="A44" s="134"/>
      <c r="B44" s="134"/>
    </row>
    <row r="45" spans="1:2" ht="19.5" customHeight="1">
      <c r="A45" s="134"/>
      <c r="B45" s="134"/>
    </row>
    <row r="46" spans="1:2" ht="19.5" customHeight="1">
      <c r="A46" s="134"/>
      <c r="B46" s="134"/>
    </row>
    <row r="47" spans="1:2" ht="19.5" customHeight="1">
      <c r="A47" s="134"/>
      <c r="B47" s="134"/>
    </row>
    <row r="48" spans="1:2" ht="19.5" customHeight="1">
      <c r="A48" s="134"/>
      <c r="B48" s="134"/>
    </row>
    <row r="49" spans="1:2" ht="19.5" customHeight="1">
      <c r="A49" s="134"/>
      <c r="B49" s="134"/>
    </row>
    <row r="50" spans="1:2" ht="19.5" customHeight="1">
      <c r="A50" s="134"/>
      <c r="B50" s="134"/>
    </row>
    <row r="51" spans="1:2" ht="19.5" customHeight="1">
      <c r="A51" s="134"/>
      <c r="B51" s="134"/>
    </row>
    <row r="52" spans="1:2" ht="19.5" customHeight="1">
      <c r="A52" s="134"/>
      <c r="B52" s="134"/>
    </row>
    <row r="53" spans="1:2" ht="19.5" customHeight="1">
      <c r="A53" s="134"/>
      <c r="B53" s="134"/>
    </row>
    <row r="54" spans="1:2" ht="19.5" customHeight="1">
      <c r="A54" s="134"/>
      <c r="B54" s="134"/>
    </row>
    <row r="55" spans="1:2" ht="19.5" customHeight="1">
      <c r="A55" s="134"/>
      <c r="B55" s="134"/>
    </row>
    <row r="56" spans="1:2" ht="19.5" customHeight="1">
      <c r="A56" s="134"/>
      <c r="B56" s="134"/>
    </row>
    <row r="57" spans="1:2" ht="19.5" customHeight="1">
      <c r="A57" s="134"/>
      <c r="B57" s="134"/>
    </row>
    <row r="58" spans="1:2" ht="19.5" customHeight="1">
      <c r="A58" s="134"/>
      <c r="B58" s="134"/>
    </row>
    <row r="59" spans="1:2" ht="19.5" customHeight="1">
      <c r="A59" s="134"/>
      <c r="B59" s="134"/>
    </row>
    <row r="60" spans="1:2" ht="19.5" customHeight="1">
      <c r="A60" s="134"/>
      <c r="B60" s="134"/>
    </row>
    <row r="61" spans="1:2" ht="19.5" customHeight="1">
      <c r="A61" s="134"/>
      <c r="B61" s="134"/>
    </row>
    <row r="62" spans="1:2" ht="19.5" customHeight="1">
      <c r="A62" s="134"/>
      <c r="B62" s="134"/>
    </row>
    <row r="63" spans="1:2" ht="19.5" customHeight="1">
      <c r="A63" s="134"/>
      <c r="B63" s="134"/>
    </row>
    <row r="64" spans="1:2" ht="19.5" customHeight="1">
      <c r="A64" s="134"/>
      <c r="B64" s="134"/>
    </row>
    <row r="65" spans="1:2" ht="19.5" customHeight="1">
      <c r="A65" s="134"/>
      <c r="B65" s="134"/>
    </row>
    <row r="66" spans="1:2" ht="19.5" customHeight="1">
      <c r="A66" s="134"/>
      <c r="B66" s="134"/>
    </row>
    <row r="67" spans="1:2" ht="19.5" customHeight="1">
      <c r="A67" s="134"/>
      <c r="B67" s="134"/>
    </row>
    <row r="68" spans="1:2" ht="19.5" customHeight="1">
      <c r="A68" s="134"/>
      <c r="B68" s="134"/>
    </row>
    <row r="69" spans="1:2" ht="19.5" customHeight="1">
      <c r="A69" s="134"/>
      <c r="B69" s="134"/>
    </row>
    <row r="70" spans="1:2" ht="19.5" customHeight="1">
      <c r="A70" s="134"/>
      <c r="B70" s="134"/>
    </row>
    <row r="71" spans="1:2" ht="19.5" customHeight="1">
      <c r="A71" s="134"/>
      <c r="B71" s="134"/>
    </row>
    <row r="72" spans="1:2" ht="19.5" customHeight="1">
      <c r="A72" s="134"/>
      <c r="B72" s="134"/>
    </row>
    <row r="73" spans="1:2" ht="19.5" customHeight="1">
      <c r="A73" s="134"/>
      <c r="B73" s="134"/>
    </row>
    <row r="74" spans="1:2" ht="19.5" customHeight="1">
      <c r="A74" s="134"/>
      <c r="B74" s="134"/>
    </row>
    <row r="75" spans="1:2" ht="19.5" customHeight="1">
      <c r="A75" s="134"/>
      <c r="B75" s="134"/>
    </row>
    <row r="76" spans="1:2" ht="19.5" customHeight="1">
      <c r="A76" s="134"/>
      <c r="B76" s="134"/>
    </row>
    <row r="77" spans="1:2" ht="19.5" customHeight="1">
      <c r="A77" s="134"/>
      <c r="B77" s="134"/>
    </row>
    <row r="78" spans="1:2" ht="19.5" customHeight="1">
      <c r="A78" s="134"/>
      <c r="B78" s="134"/>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mergeCells count="3">
    <mergeCell ref="A1:D1"/>
    <mergeCell ref="A2:D2"/>
    <mergeCell ref="A3:B3"/>
  </mergeCells>
  <printOptions horizontalCentered="1"/>
  <pageMargins left="0.3937007874015748" right="0.3937007874015748" top="0.7874015748031497" bottom="0.7874015748031497" header="0" footer="0"/>
  <pageSetup firstPageNumber="40" useFirstPageNumber="1" horizontalDpi="600" verticalDpi="600" orientation="landscape" paperSize="9" scale="72"/>
  <headerFooter>
    <oddFooter>&amp;C&amp;P</oddFooter>
  </headerFooter>
  <rowBreaks count="1" manualBreakCount="1">
    <brk id="31" max="3" man="1"/>
  </rowBreaks>
</worksheet>
</file>

<file path=xl/worksheets/sheet25.xml><?xml version="1.0" encoding="utf-8"?>
<worksheet xmlns="http://schemas.openxmlformats.org/spreadsheetml/2006/main" xmlns:r="http://schemas.openxmlformats.org/officeDocument/2006/relationships">
  <sheetPr>
    <tabColor rgb="FF00FF00"/>
  </sheetPr>
  <dimension ref="A1:B29"/>
  <sheetViews>
    <sheetView zoomScale="115" zoomScaleNormal="115" workbookViewId="0" topLeftCell="A1">
      <selection activeCell="D16" sqref="D16"/>
    </sheetView>
  </sheetViews>
  <sheetFormatPr defaultColWidth="9.00390625" defaultRowHeight="15"/>
  <cols>
    <col min="1" max="1" width="61.00390625" style="78" customWidth="1"/>
    <col min="2" max="2" width="57.140625" style="125" customWidth="1"/>
    <col min="3" max="16384" width="9.00390625" style="78" customWidth="1"/>
  </cols>
  <sheetData>
    <row r="1" spans="1:2" ht="15.75">
      <c r="A1" s="4" t="s">
        <v>1394</v>
      </c>
      <c r="B1" s="126"/>
    </row>
    <row r="2" spans="1:2" ht="25.5" customHeight="1">
      <c r="A2" s="83" t="s">
        <v>1395</v>
      </c>
      <c r="B2" s="83"/>
    </row>
    <row r="3" spans="1:2" ht="15.75">
      <c r="A3" s="116" t="s">
        <v>694</v>
      </c>
      <c r="B3" s="116"/>
    </row>
    <row r="4" spans="1:2" ht="15.75">
      <c r="A4" s="117"/>
      <c r="B4" s="127" t="s">
        <v>43</v>
      </c>
    </row>
    <row r="5" spans="1:2" ht="15.75">
      <c r="A5" s="119" t="s">
        <v>110</v>
      </c>
      <c r="B5" s="128" t="s">
        <v>103</v>
      </c>
    </row>
    <row r="6" spans="1:2" s="124" customFormat="1" ht="15.75">
      <c r="A6" s="129" t="s">
        <v>1396</v>
      </c>
      <c r="B6" s="130">
        <v>38810</v>
      </c>
    </row>
    <row r="7" spans="1:2" s="124" customFormat="1" ht="15.75">
      <c r="A7" s="131" t="s">
        <v>697</v>
      </c>
      <c r="B7" s="130">
        <v>1891</v>
      </c>
    </row>
    <row r="8" spans="1:2" s="124" customFormat="1" ht="15.75">
      <c r="A8" s="132" t="s">
        <v>698</v>
      </c>
      <c r="B8" s="130">
        <v>1230</v>
      </c>
    </row>
    <row r="9" spans="1:2" s="124" customFormat="1" ht="15.75">
      <c r="A9" s="132" t="s">
        <v>699</v>
      </c>
      <c r="B9" s="130">
        <v>800</v>
      </c>
    </row>
    <row r="10" spans="1:2" ht="15.75">
      <c r="A10" s="132" t="s">
        <v>700</v>
      </c>
      <c r="B10" s="130">
        <v>2834</v>
      </c>
    </row>
    <row r="11" spans="1:2" ht="15.75">
      <c r="A11" s="132" t="s">
        <v>701</v>
      </c>
      <c r="B11" s="130">
        <v>1965</v>
      </c>
    </row>
    <row r="12" spans="1:2" ht="15.75">
      <c r="A12" s="132" t="s">
        <v>702</v>
      </c>
      <c r="B12" s="130">
        <v>2317</v>
      </c>
    </row>
    <row r="13" spans="1:2" ht="15.75">
      <c r="A13" s="132" t="s">
        <v>703</v>
      </c>
      <c r="B13" s="130">
        <v>1439</v>
      </c>
    </row>
    <row r="14" spans="1:2" ht="15.75">
      <c r="A14" s="132" t="s">
        <v>704</v>
      </c>
      <c r="B14" s="130">
        <v>1429</v>
      </c>
    </row>
    <row r="15" spans="1:2" ht="15.75">
      <c r="A15" s="132" t="s">
        <v>705</v>
      </c>
      <c r="B15" s="130">
        <v>2902</v>
      </c>
    </row>
    <row r="16" spans="1:2" ht="15.75">
      <c r="A16" s="132" t="s">
        <v>706</v>
      </c>
      <c r="B16" s="130">
        <v>1283</v>
      </c>
    </row>
    <row r="17" spans="1:2" ht="15.75">
      <c r="A17" s="132" t="s">
        <v>707</v>
      </c>
      <c r="B17" s="130">
        <v>1573</v>
      </c>
    </row>
    <row r="18" spans="1:2" ht="15.75">
      <c r="A18" s="132" t="s">
        <v>708</v>
      </c>
      <c r="B18" s="130">
        <v>2431</v>
      </c>
    </row>
    <row r="19" spans="1:2" ht="15.75">
      <c r="A19" s="132" t="s">
        <v>709</v>
      </c>
      <c r="B19" s="130">
        <v>1464</v>
      </c>
    </row>
    <row r="20" spans="1:2" ht="15.75">
      <c r="A20" s="132" t="s">
        <v>710</v>
      </c>
      <c r="B20" s="130">
        <v>1615</v>
      </c>
    </row>
    <row r="21" spans="1:2" ht="15.75">
      <c r="A21" s="132" t="s">
        <v>711</v>
      </c>
      <c r="B21" s="130">
        <v>1324</v>
      </c>
    </row>
    <row r="22" spans="1:2" ht="15.75">
      <c r="A22" s="132" t="s">
        <v>712</v>
      </c>
      <c r="B22" s="130">
        <v>1639</v>
      </c>
    </row>
    <row r="23" spans="1:2" ht="15.75">
      <c r="A23" s="132" t="s">
        <v>713</v>
      </c>
      <c r="B23" s="130">
        <v>651</v>
      </c>
    </row>
    <row r="24" spans="1:2" ht="15.75">
      <c r="A24" s="132" t="s">
        <v>714</v>
      </c>
      <c r="B24" s="130">
        <v>1100</v>
      </c>
    </row>
    <row r="25" spans="1:2" ht="15.75">
      <c r="A25" s="132" t="s">
        <v>715</v>
      </c>
      <c r="B25" s="130">
        <v>2556</v>
      </c>
    </row>
    <row r="26" spans="1:2" ht="15.75">
      <c r="A26" s="132" t="s">
        <v>716</v>
      </c>
      <c r="B26" s="130">
        <v>1044</v>
      </c>
    </row>
    <row r="27" spans="1:2" ht="15.75">
      <c r="A27" s="132" t="s">
        <v>717</v>
      </c>
      <c r="B27" s="130">
        <v>1360</v>
      </c>
    </row>
    <row r="28" spans="1:2" ht="15.75">
      <c r="A28" s="132" t="s">
        <v>718</v>
      </c>
      <c r="B28" s="130">
        <v>2555</v>
      </c>
    </row>
    <row r="29" spans="1:2" ht="15.75">
      <c r="A29" s="132" t="s">
        <v>719</v>
      </c>
      <c r="B29" s="130">
        <v>1408</v>
      </c>
    </row>
  </sheetData>
  <sheetProtection/>
  <mergeCells count="2">
    <mergeCell ref="A2:B2"/>
    <mergeCell ref="A3:B3"/>
  </mergeCells>
  <printOptions horizontalCentered="1"/>
  <pageMargins left="0.39305555555555555" right="0.39305555555555555" top="0.7868055555555555" bottom="0.7868055555555555" header="0" footer="0"/>
  <pageSetup firstPageNumber="41" useFirstPageNumber="1" fitToHeight="0" fitToWidth="0" horizontalDpi="600" verticalDpi="600" orientation="landscape" paperSize="9" scale="95"/>
  <headerFooter>
    <oddFooter>&amp;C42</oddFooter>
  </headerFooter>
</worksheet>
</file>

<file path=xl/worksheets/sheet26.xml><?xml version="1.0" encoding="utf-8"?>
<worksheet xmlns="http://schemas.openxmlformats.org/spreadsheetml/2006/main" xmlns:r="http://schemas.openxmlformats.org/officeDocument/2006/relationships">
  <sheetPr>
    <tabColor rgb="FF00FF00"/>
  </sheetPr>
  <dimension ref="A1:B7"/>
  <sheetViews>
    <sheetView showZeros="0" zoomScale="115" zoomScaleNormal="115" workbookViewId="0" topLeftCell="A1">
      <selection activeCell="C15" sqref="C15"/>
    </sheetView>
  </sheetViews>
  <sheetFormatPr defaultColWidth="10.00390625" defaultRowHeight="15"/>
  <cols>
    <col min="1" max="1" width="62.00390625" style="115" customWidth="1"/>
    <col min="2" max="2" width="53.8515625" style="115" customWidth="1"/>
    <col min="3" max="3" width="15.28125" style="115" customWidth="1"/>
    <col min="4" max="16384" width="10.00390625" style="115" customWidth="1"/>
  </cols>
  <sheetData>
    <row r="1" spans="1:2" ht="15.75">
      <c r="A1" s="4" t="s">
        <v>1397</v>
      </c>
      <c r="B1" s="4"/>
    </row>
    <row r="2" spans="1:2" ht="24">
      <c r="A2" s="83" t="s">
        <v>1395</v>
      </c>
      <c r="B2" s="83"/>
    </row>
    <row r="3" spans="1:2" ht="15.75">
      <c r="A3" s="116" t="s">
        <v>722</v>
      </c>
      <c r="B3" s="116"/>
    </row>
    <row r="4" spans="1:2" ht="20.25" customHeight="1">
      <c r="A4" s="117"/>
      <c r="B4" s="118" t="s">
        <v>43</v>
      </c>
    </row>
    <row r="5" spans="1:2" ht="24" customHeight="1">
      <c r="A5" s="119" t="s">
        <v>110</v>
      </c>
      <c r="B5" s="120" t="s">
        <v>1281</v>
      </c>
    </row>
    <row r="6" spans="1:2" ht="24" customHeight="1">
      <c r="A6" s="121" t="s">
        <v>1396</v>
      </c>
      <c r="B6" s="122">
        <v>38810</v>
      </c>
    </row>
    <row r="7" spans="1:2" s="114" customFormat="1" ht="19.5" customHeight="1">
      <c r="A7" s="121" t="s">
        <v>725</v>
      </c>
      <c r="B7" s="123">
        <v>38810</v>
      </c>
    </row>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51.75" customHeight="1"/>
    <row r="68" ht="21" customHeight="1"/>
    <row r="69" ht="21" customHeight="1"/>
    <row r="70" ht="21" customHeight="1"/>
    <row r="71" ht="21" customHeight="1"/>
    <row r="73" ht="19.5" customHeight="1"/>
    <row r="74" ht="19.5" customHeight="1"/>
    <row r="75" ht="51.75" customHeight="1"/>
    <row r="76" ht="21" customHeight="1"/>
    <row r="77" ht="21" customHeight="1"/>
    <row r="78" ht="21" customHeight="1"/>
    <row r="79" ht="21" customHeight="1"/>
  </sheetData>
  <sheetProtection/>
  <mergeCells count="3">
    <mergeCell ref="A1:B1"/>
    <mergeCell ref="A2:B2"/>
    <mergeCell ref="A3:B3"/>
  </mergeCells>
  <printOptions horizontalCentered="1"/>
  <pageMargins left="0.39305555555555555" right="0.39305555555555555" top="0.7868055555555555" bottom="0.7868055555555555" header="0" footer="0"/>
  <pageSetup firstPageNumber="42" useFirstPageNumber="1" horizontalDpi="600" verticalDpi="600" orientation="landscape" paperSize="9" scale="95"/>
  <headerFooter>
    <oddFooter>&amp;C43</oddFooter>
  </headerFooter>
</worksheet>
</file>

<file path=xl/worksheets/sheet27.xml><?xml version="1.0" encoding="utf-8"?>
<worksheet xmlns="http://schemas.openxmlformats.org/spreadsheetml/2006/main" xmlns:r="http://schemas.openxmlformats.org/officeDocument/2006/relationships">
  <sheetPr>
    <tabColor rgb="FF00FF00"/>
  </sheetPr>
  <dimension ref="A1:E14"/>
  <sheetViews>
    <sheetView showZeros="0" zoomScale="115" zoomScaleNormal="115" workbookViewId="0" topLeftCell="A1">
      <selection activeCell="E18" sqref="E18"/>
    </sheetView>
  </sheetViews>
  <sheetFormatPr defaultColWidth="9.00390625" defaultRowHeight="19.5" customHeight="1"/>
  <cols>
    <col min="1" max="1" width="44.28125" style="78" customWidth="1"/>
    <col min="2" max="2" width="20.28125" style="79" customWidth="1"/>
    <col min="3" max="3" width="44.28125" style="80" customWidth="1"/>
    <col min="4" max="4" width="20.28125" style="81" customWidth="1"/>
    <col min="5" max="5" width="13.00390625" style="82" customWidth="1"/>
    <col min="6" max="16384" width="9.00390625" style="82" customWidth="1"/>
  </cols>
  <sheetData>
    <row r="1" spans="1:4" ht="19.5" customHeight="1">
      <c r="A1" s="4" t="s">
        <v>1398</v>
      </c>
      <c r="B1" s="4"/>
      <c r="C1" s="4"/>
      <c r="D1" s="4"/>
    </row>
    <row r="2" spans="1:4" ht="29.25" customHeight="1">
      <c r="A2" s="83" t="s">
        <v>1399</v>
      </c>
      <c r="B2" s="83"/>
      <c r="C2" s="83"/>
      <c r="D2" s="83"/>
    </row>
    <row r="3" spans="1:4" ht="19.5" customHeight="1">
      <c r="A3" s="84"/>
      <c r="B3" s="84"/>
      <c r="C3" s="84"/>
      <c r="D3" s="85" t="s">
        <v>43</v>
      </c>
    </row>
    <row r="4" spans="1:4" ht="24" customHeight="1">
      <c r="A4" s="86" t="s">
        <v>635</v>
      </c>
      <c r="B4" s="87" t="s">
        <v>103</v>
      </c>
      <c r="C4" s="86" t="s">
        <v>185</v>
      </c>
      <c r="D4" s="87" t="s">
        <v>103</v>
      </c>
    </row>
    <row r="5" spans="1:5" ht="24" customHeight="1">
      <c r="A5" s="110" t="s">
        <v>732</v>
      </c>
      <c r="B5" s="76">
        <f>B6+B12</f>
        <v>788094</v>
      </c>
      <c r="C5" s="110" t="s">
        <v>732</v>
      </c>
      <c r="D5" s="76">
        <f>D6+D12</f>
        <v>788094</v>
      </c>
      <c r="E5" s="79">
        <f>D5-B5</f>
        <v>0</v>
      </c>
    </row>
    <row r="6" spans="1:5" ht="24" customHeight="1">
      <c r="A6" s="75" t="s">
        <v>113</v>
      </c>
      <c r="B6" s="76">
        <f>SUM(B7:B11)</f>
        <v>740000</v>
      </c>
      <c r="C6" s="111" t="s">
        <v>114</v>
      </c>
      <c r="D6" s="76">
        <f>SUM(D7:D11)</f>
        <v>426094</v>
      </c>
      <c r="E6" s="79"/>
    </row>
    <row r="7" spans="1:4" ht="19.5" customHeight="1">
      <c r="A7" s="112" t="s">
        <v>733</v>
      </c>
      <c r="B7" s="70">
        <v>15000</v>
      </c>
      <c r="C7" s="112" t="s">
        <v>1400</v>
      </c>
      <c r="D7" s="70">
        <v>1245</v>
      </c>
    </row>
    <row r="8" spans="1:4" ht="19.5" customHeight="1">
      <c r="A8" s="112" t="s">
        <v>735</v>
      </c>
      <c r="B8" s="70">
        <v>500</v>
      </c>
      <c r="C8" s="112" t="s">
        <v>1401</v>
      </c>
      <c r="D8" s="70">
        <v>348399</v>
      </c>
    </row>
    <row r="9" spans="1:4" ht="19.5" customHeight="1">
      <c r="A9" s="112" t="s">
        <v>737</v>
      </c>
      <c r="B9" s="70">
        <v>714000</v>
      </c>
      <c r="C9" s="112" t="s">
        <v>1402</v>
      </c>
      <c r="D9" s="70">
        <v>829</v>
      </c>
    </row>
    <row r="10" spans="1:4" ht="19.5" customHeight="1">
      <c r="A10" s="112" t="s">
        <v>1403</v>
      </c>
      <c r="B10" s="70">
        <v>10000</v>
      </c>
      <c r="C10" s="112" t="s">
        <v>1404</v>
      </c>
      <c r="D10" s="70">
        <v>45621</v>
      </c>
    </row>
    <row r="11" spans="1:4" ht="19.5" customHeight="1">
      <c r="A11" s="112" t="s">
        <v>1405</v>
      </c>
      <c r="B11" s="70">
        <v>500</v>
      </c>
      <c r="C11" s="112" t="s">
        <v>1406</v>
      </c>
      <c r="D11" s="70">
        <v>30000</v>
      </c>
    </row>
    <row r="12" spans="1:4" ht="19.5" customHeight="1">
      <c r="A12" s="75" t="s">
        <v>159</v>
      </c>
      <c r="B12" s="76">
        <f>SUM(B13:B14)</f>
        <v>48094</v>
      </c>
      <c r="C12" s="75" t="s">
        <v>164</v>
      </c>
      <c r="D12" s="76">
        <f>SUM(D13:D14)</f>
        <v>362000</v>
      </c>
    </row>
    <row r="13" spans="1:4" ht="19.5" customHeight="1">
      <c r="A13" s="112" t="s">
        <v>161</v>
      </c>
      <c r="B13" s="76">
        <v>4897</v>
      </c>
      <c r="C13" s="112" t="s">
        <v>1407</v>
      </c>
      <c r="D13" s="76">
        <v>30000</v>
      </c>
    </row>
    <row r="14" spans="1:4" ht="19.5" customHeight="1">
      <c r="A14" s="113" t="s">
        <v>1408</v>
      </c>
      <c r="B14" s="76">
        <v>43197</v>
      </c>
      <c r="C14" s="112" t="s">
        <v>1409</v>
      </c>
      <c r="D14" s="76">
        <v>332000</v>
      </c>
    </row>
  </sheetData>
  <sheetProtection/>
  <mergeCells count="4">
    <mergeCell ref="A1:B1"/>
    <mergeCell ref="C1:D1"/>
    <mergeCell ref="A2:D2"/>
    <mergeCell ref="A3:C3"/>
  </mergeCells>
  <printOptions horizontalCentered="1"/>
  <pageMargins left="0.39305555555555555" right="0.39305555555555555" top="0.7868055555555555" bottom="0.7868055555555555" header="0" footer="0"/>
  <pageSetup firstPageNumber="43" useFirstPageNumber="1" horizontalDpi="600" verticalDpi="600" orientation="landscape" paperSize="9" scale="95"/>
  <headerFooter>
    <oddFooter>&amp;C44</oddFooter>
  </headerFooter>
</worksheet>
</file>

<file path=xl/worksheets/sheet28.xml><?xml version="1.0" encoding="utf-8"?>
<worksheet xmlns="http://schemas.openxmlformats.org/spreadsheetml/2006/main" xmlns:r="http://schemas.openxmlformats.org/officeDocument/2006/relationships">
  <sheetPr>
    <tabColor rgb="FF00FF00"/>
  </sheetPr>
  <dimension ref="A1:D35"/>
  <sheetViews>
    <sheetView workbookViewId="0" topLeftCell="A1">
      <selection activeCell="E73" sqref="E73"/>
    </sheetView>
  </sheetViews>
  <sheetFormatPr defaultColWidth="9.00390625" defaultRowHeight="15"/>
  <cols>
    <col min="1" max="3" width="22.00390625" style="35" customWidth="1"/>
    <col min="4" max="4" width="66.28125" style="35" customWidth="1"/>
    <col min="5" max="5" width="28.8515625" style="35" customWidth="1"/>
    <col min="6" max="16384" width="9.00390625" style="35" customWidth="1"/>
  </cols>
  <sheetData>
    <row r="1" spans="1:4" ht="75.75" customHeight="1">
      <c r="A1" s="36" t="s">
        <v>1410</v>
      </c>
      <c r="B1" s="36"/>
      <c r="C1" s="36"/>
      <c r="D1" s="36"/>
    </row>
    <row r="2" spans="1:4" ht="8.25" customHeight="1">
      <c r="A2" s="54" t="s">
        <v>1411</v>
      </c>
      <c r="B2" s="55"/>
      <c r="C2" s="55"/>
      <c r="D2" s="55"/>
    </row>
    <row r="3" spans="1:4" ht="8.25" customHeight="1">
      <c r="A3" s="55"/>
      <c r="B3" s="55"/>
      <c r="C3" s="55"/>
      <c r="D3" s="55"/>
    </row>
    <row r="4" spans="1:4" ht="8.25" customHeight="1">
      <c r="A4" s="55"/>
      <c r="B4" s="55"/>
      <c r="C4" s="55"/>
      <c r="D4" s="55"/>
    </row>
    <row r="5" spans="1:4" ht="8.25" customHeight="1">
      <c r="A5" s="55"/>
      <c r="B5" s="55"/>
      <c r="C5" s="55"/>
      <c r="D5" s="55"/>
    </row>
    <row r="6" spans="1:4" ht="8.25" customHeight="1">
      <c r="A6" s="55"/>
      <c r="B6" s="55"/>
      <c r="C6" s="55"/>
      <c r="D6" s="55"/>
    </row>
    <row r="7" spans="1:4" ht="8.25" customHeight="1">
      <c r="A7" s="55"/>
      <c r="B7" s="55"/>
      <c r="C7" s="55"/>
      <c r="D7" s="55"/>
    </row>
    <row r="8" spans="1:4" ht="8.25" customHeight="1">
      <c r="A8" s="55"/>
      <c r="B8" s="55"/>
      <c r="C8" s="55"/>
      <c r="D8" s="55"/>
    </row>
    <row r="9" spans="1:4" ht="8.25" customHeight="1">
      <c r="A9" s="55"/>
      <c r="B9" s="55"/>
      <c r="C9" s="55"/>
      <c r="D9" s="55"/>
    </row>
    <row r="10" spans="1:4" ht="8.25" customHeight="1">
      <c r="A10" s="55"/>
      <c r="B10" s="55"/>
      <c r="C10" s="55"/>
      <c r="D10" s="55"/>
    </row>
    <row r="11" spans="1:4" ht="8.25" customHeight="1">
      <c r="A11" s="55"/>
      <c r="B11" s="55"/>
      <c r="C11" s="55"/>
      <c r="D11" s="55"/>
    </row>
    <row r="12" spans="1:4" ht="8.25" customHeight="1">
      <c r="A12" s="55"/>
      <c r="B12" s="55"/>
      <c r="C12" s="55"/>
      <c r="D12" s="55"/>
    </row>
    <row r="13" spans="1:4" ht="8.25" customHeight="1">
      <c r="A13" s="55"/>
      <c r="B13" s="55"/>
      <c r="C13" s="55"/>
      <c r="D13" s="55"/>
    </row>
    <row r="14" spans="1:4" ht="8.25" customHeight="1">
      <c r="A14" s="55"/>
      <c r="B14" s="55"/>
      <c r="C14" s="55"/>
      <c r="D14" s="55"/>
    </row>
    <row r="15" spans="1:4" ht="8.25" customHeight="1">
      <c r="A15" s="55"/>
      <c r="B15" s="55"/>
      <c r="C15" s="55"/>
      <c r="D15" s="55"/>
    </row>
    <row r="16" spans="1:4" ht="8.25" customHeight="1">
      <c r="A16" s="55"/>
      <c r="B16" s="55"/>
      <c r="C16" s="55"/>
      <c r="D16" s="55"/>
    </row>
    <row r="17" spans="1:4" ht="8.25" customHeight="1">
      <c r="A17" s="55"/>
      <c r="B17" s="55"/>
      <c r="C17" s="55"/>
      <c r="D17" s="55"/>
    </row>
    <row r="18" spans="1:4" ht="8.25" customHeight="1">
      <c r="A18" s="55"/>
      <c r="B18" s="55"/>
      <c r="C18" s="55"/>
      <c r="D18" s="55"/>
    </row>
    <row r="19" spans="1:4" ht="8.25" customHeight="1">
      <c r="A19" s="55"/>
      <c r="B19" s="55"/>
      <c r="C19" s="55"/>
      <c r="D19" s="55"/>
    </row>
    <row r="20" spans="1:4" ht="8.25" customHeight="1">
      <c r="A20" s="55"/>
      <c r="B20" s="55"/>
      <c r="C20" s="55"/>
      <c r="D20" s="55"/>
    </row>
    <row r="21" spans="1:4" ht="8.25" customHeight="1">
      <c r="A21" s="55"/>
      <c r="B21" s="55"/>
      <c r="C21" s="55"/>
      <c r="D21" s="55"/>
    </row>
    <row r="22" spans="1:4" ht="8.25" customHeight="1">
      <c r="A22" s="55"/>
      <c r="B22" s="55"/>
      <c r="C22" s="55"/>
      <c r="D22" s="55"/>
    </row>
    <row r="23" spans="1:4" ht="8.25" customHeight="1">
      <c r="A23" s="55"/>
      <c r="B23" s="55"/>
      <c r="C23" s="55"/>
      <c r="D23" s="55"/>
    </row>
    <row r="24" spans="1:4" ht="8.25" customHeight="1">
      <c r="A24" s="55"/>
      <c r="B24" s="55"/>
      <c r="C24" s="55"/>
      <c r="D24" s="55"/>
    </row>
    <row r="25" spans="1:4" ht="8.25" customHeight="1">
      <c r="A25" s="55"/>
      <c r="B25" s="55"/>
      <c r="C25" s="55"/>
      <c r="D25" s="55"/>
    </row>
    <row r="26" spans="1:4" ht="8.25" customHeight="1">
      <c r="A26" s="55"/>
      <c r="B26" s="55"/>
      <c r="C26" s="55"/>
      <c r="D26" s="55"/>
    </row>
    <row r="27" spans="1:4" ht="8.25" customHeight="1">
      <c r="A27" s="55"/>
      <c r="B27" s="55"/>
      <c r="C27" s="55"/>
      <c r="D27" s="55"/>
    </row>
    <row r="28" spans="1:4" ht="8.25" customHeight="1">
      <c r="A28" s="55"/>
      <c r="B28" s="55"/>
      <c r="C28" s="55"/>
      <c r="D28" s="55"/>
    </row>
    <row r="29" spans="1:4" ht="8.25" customHeight="1">
      <c r="A29" s="55"/>
      <c r="B29" s="55"/>
      <c r="C29" s="55"/>
      <c r="D29" s="55"/>
    </row>
    <row r="30" spans="1:4" ht="8.25" customHeight="1">
      <c r="A30" s="55"/>
      <c r="B30" s="55"/>
      <c r="C30" s="55"/>
      <c r="D30" s="55"/>
    </row>
    <row r="31" spans="1:4" ht="8.25" customHeight="1">
      <c r="A31" s="55"/>
      <c r="B31" s="55"/>
      <c r="C31" s="55"/>
      <c r="D31" s="55"/>
    </row>
    <row r="32" spans="1:4" ht="8.25" customHeight="1">
      <c r="A32" s="55"/>
      <c r="B32" s="55"/>
      <c r="C32" s="55"/>
      <c r="D32" s="55"/>
    </row>
    <row r="33" spans="1:4" ht="8.25" customHeight="1">
      <c r="A33" s="55"/>
      <c r="B33" s="55"/>
      <c r="C33" s="55"/>
      <c r="D33" s="55"/>
    </row>
    <row r="34" spans="1:4" ht="8.25" customHeight="1">
      <c r="A34" s="55"/>
      <c r="B34" s="55"/>
      <c r="C34" s="55"/>
      <c r="D34" s="55"/>
    </row>
    <row r="35" spans="1:4" ht="8.25" customHeight="1">
      <c r="A35" s="55"/>
      <c r="B35" s="55"/>
      <c r="C35" s="55"/>
      <c r="D35" s="55"/>
    </row>
  </sheetData>
  <sheetProtection/>
  <mergeCells count="2">
    <mergeCell ref="A1:D1"/>
    <mergeCell ref="A2:D35"/>
  </mergeCells>
  <printOptions horizontalCentered="1"/>
  <pageMargins left="0.39305555555555555" right="0.39305555555555555" top="0.7868055555555555" bottom="0.7868055555555555" header="0" footer="0"/>
  <pageSetup firstPageNumber="44" useFirstPageNumber="1" horizontalDpi="600" verticalDpi="600" orientation="landscape" paperSize="9" scale="95"/>
  <headerFooter>
    <oddFooter>&amp;C45</oddFooter>
  </headerFooter>
</worksheet>
</file>

<file path=xl/worksheets/sheet29.xml><?xml version="1.0" encoding="utf-8"?>
<worksheet xmlns="http://schemas.openxmlformats.org/spreadsheetml/2006/main" xmlns:r="http://schemas.openxmlformats.org/officeDocument/2006/relationships">
  <sheetPr>
    <tabColor rgb="FF00FF00"/>
  </sheetPr>
  <dimension ref="A1:L25"/>
  <sheetViews>
    <sheetView workbookViewId="0" topLeftCell="A1">
      <selection activeCell="K31" sqref="K31"/>
    </sheetView>
  </sheetViews>
  <sheetFormatPr defaultColWidth="9.00390625" defaultRowHeight="15"/>
  <cols>
    <col min="1" max="1" width="38.28125" style="92" customWidth="1"/>
    <col min="2" max="2" width="16.140625" style="35" customWidth="1"/>
    <col min="3" max="3" width="7.140625" style="35" hidden="1" customWidth="1"/>
    <col min="4" max="5" width="7.8515625" style="35" hidden="1" customWidth="1"/>
    <col min="6" max="6" width="38.28125" style="92" customWidth="1"/>
    <col min="7" max="7" width="16.140625" style="35" customWidth="1"/>
    <col min="8" max="10" width="8.00390625" style="35" hidden="1" customWidth="1"/>
    <col min="11" max="11" width="38.28125" style="92" customWidth="1"/>
    <col min="12" max="12" width="16.140625" style="35" customWidth="1"/>
    <col min="13" max="16384" width="9.00390625" style="35" customWidth="1"/>
  </cols>
  <sheetData>
    <row r="1" spans="1:5" ht="15.75">
      <c r="A1" s="4" t="s">
        <v>1412</v>
      </c>
      <c r="B1" s="4"/>
      <c r="C1" s="4"/>
      <c r="D1" s="4"/>
      <c r="E1" s="4"/>
    </row>
    <row r="2" spans="1:12" ht="24">
      <c r="A2" s="83" t="s">
        <v>1413</v>
      </c>
      <c r="B2" s="83"/>
      <c r="C2" s="83"/>
      <c r="D2" s="83"/>
      <c r="E2" s="83"/>
      <c r="F2" s="83"/>
      <c r="G2" s="83"/>
      <c r="H2" s="83"/>
      <c r="I2" s="83"/>
      <c r="J2" s="83"/>
      <c r="K2" s="83"/>
      <c r="L2" s="83"/>
    </row>
    <row r="3" spans="2:12" ht="15.75">
      <c r="B3" s="93"/>
      <c r="C3" s="94"/>
      <c r="D3" s="94"/>
      <c r="E3" s="94"/>
      <c r="L3" s="93" t="s">
        <v>43</v>
      </c>
    </row>
    <row r="4" spans="1:12" ht="25.5" customHeight="1">
      <c r="A4" s="95" t="s">
        <v>185</v>
      </c>
      <c r="B4" s="96" t="s">
        <v>103</v>
      </c>
      <c r="C4" s="96" t="s">
        <v>1414</v>
      </c>
      <c r="D4" s="96" t="s">
        <v>1415</v>
      </c>
      <c r="E4" s="96" t="s">
        <v>1416</v>
      </c>
      <c r="F4" s="95" t="s">
        <v>185</v>
      </c>
      <c r="G4" s="96" t="s">
        <v>103</v>
      </c>
      <c r="H4" s="96" t="s">
        <v>1415</v>
      </c>
      <c r="I4" s="96" t="s">
        <v>1416</v>
      </c>
      <c r="J4" s="96"/>
      <c r="K4" s="95" t="s">
        <v>185</v>
      </c>
      <c r="L4" s="96" t="s">
        <v>103</v>
      </c>
    </row>
    <row r="5" spans="1:12" ht="22.5" customHeight="1">
      <c r="A5" s="97" t="s">
        <v>114</v>
      </c>
      <c r="B5" s="98">
        <v>426094</v>
      </c>
      <c r="C5" s="99" t="s">
        <v>1417</v>
      </c>
      <c r="D5" s="98">
        <v>43197</v>
      </c>
      <c r="E5" s="100">
        <f>E8+E9+E20+I9+I10+I11+I14+I16+I17+I18+I19+I21+I22</f>
        <v>5019</v>
      </c>
      <c r="F5" s="99" t="s">
        <v>1417</v>
      </c>
      <c r="G5" s="98">
        <v>43197</v>
      </c>
      <c r="H5" s="101"/>
      <c r="I5" s="101"/>
      <c r="J5" s="101"/>
      <c r="K5" s="102"/>
      <c r="L5" s="101"/>
    </row>
    <row r="6" spans="1:12" ht="22.5" customHeight="1">
      <c r="A6" s="97" t="s">
        <v>80</v>
      </c>
      <c r="B6" s="98">
        <v>1245</v>
      </c>
      <c r="C6" s="97" t="s">
        <v>1418</v>
      </c>
      <c r="D6" s="98">
        <v>1937</v>
      </c>
      <c r="E6" s="100"/>
      <c r="F6" s="97" t="s">
        <v>1418</v>
      </c>
      <c r="G6" s="98">
        <v>1937</v>
      </c>
      <c r="H6" s="101"/>
      <c r="I6" s="101"/>
      <c r="J6" s="101"/>
      <c r="K6" s="102"/>
      <c r="L6" s="101"/>
    </row>
    <row r="7" spans="1:12" ht="22.5" customHeight="1">
      <c r="A7" s="97" t="s">
        <v>1419</v>
      </c>
      <c r="B7" s="98">
        <v>1090</v>
      </c>
      <c r="C7" s="97" t="s">
        <v>1420</v>
      </c>
      <c r="D7" s="98">
        <v>701</v>
      </c>
      <c r="E7" s="100"/>
      <c r="F7" s="97" t="s">
        <v>1420</v>
      </c>
      <c r="G7" s="98">
        <v>701</v>
      </c>
      <c r="H7" s="101"/>
      <c r="I7" s="101"/>
      <c r="J7" s="101"/>
      <c r="K7" s="102"/>
      <c r="L7" s="101"/>
    </row>
    <row r="8" spans="1:12" ht="22.5" customHeight="1">
      <c r="A8" s="97" t="s">
        <v>1421</v>
      </c>
      <c r="B8" s="98">
        <v>882</v>
      </c>
      <c r="C8" s="97" t="s">
        <v>1422</v>
      </c>
      <c r="D8" s="98">
        <v>388</v>
      </c>
      <c r="E8" s="100">
        <v>882</v>
      </c>
      <c r="F8" s="97" t="s">
        <v>1422</v>
      </c>
      <c r="G8" s="98">
        <v>388</v>
      </c>
      <c r="H8" s="101"/>
      <c r="I8" s="101"/>
      <c r="J8" s="101"/>
      <c r="K8" s="102"/>
      <c r="L8" s="101"/>
    </row>
    <row r="9" spans="1:12" ht="22.5" customHeight="1">
      <c r="A9" s="97" t="s">
        <v>1423</v>
      </c>
      <c r="B9" s="98">
        <v>208</v>
      </c>
      <c r="C9" s="97" t="s">
        <v>1424</v>
      </c>
      <c r="D9" s="98">
        <v>735</v>
      </c>
      <c r="E9" s="100">
        <f>10+155</f>
        <v>165</v>
      </c>
      <c r="F9" s="97" t="s">
        <v>1424</v>
      </c>
      <c r="G9" s="98">
        <v>735</v>
      </c>
      <c r="H9" s="101"/>
      <c r="I9" s="101">
        <v>80</v>
      </c>
      <c r="J9" s="101"/>
      <c r="K9" s="102"/>
      <c r="L9" s="101"/>
    </row>
    <row r="10" spans="1:12" ht="22.5" customHeight="1">
      <c r="A10" s="97" t="s">
        <v>1425</v>
      </c>
      <c r="B10" s="98">
        <v>155</v>
      </c>
      <c r="C10" s="97" t="s">
        <v>1426</v>
      </c>
      <c r="D10" s="98">
        <v>113</v>
      </c>
      <c r="E10" s="100"/>
      <c r="F10" s="97" t="s">
        <v>1426</v>
      </c>
      <c r="G10" s="98">
        <v>113</v>
      </c>
      <c r="H10" s="101">
        <v>617</v>
      </c>
      <c r="I10" s="101">
        <f>119+282</f>
        <v>401</v>
      </c>
      <c r="J10" s="101"/>
      <c r="K10" s="109"/>
      <c r="L10" s="107"/>
    </row>
    <row r="11" spans="1:12" ht="22.5" customHeight="1">
      <c r="A11" s="97" t="s">
        <v>1423</v>
      </c>
      <c r="B11" s="98">
        <v>155</v>
      </c>
      <c r="C11" s="97" t="s">
        <v>95</v>
      </c>
      <c r="D11" s="98">
        <v>30000</v>
      </c>
      <c r="E11" s="100"/>
      <c r="F11" s="97" t="s">
        <v>95</v>
      </c>
      <c r="G11" s="98">
        <v>30000</v>
      </c>
      <c r="H11" s="101"/>
      <c r="I11" s="101">
        <v>4</v>
      </c>
      <c r="J11" s="101"/>
      <c r="K11" s="102"/>
      <c r="L11" s="101"/>
    </row>
    <row r="12" spans="1:12" ht="22.5" customHeight="1">
      <c r="A12" s="97" t="s">
        <v>83</v>
      </c>
      <c r="B12" s="98">
        <v>348887</v>
      </c>
      <c r="C12" s="97" t="s">
        <v>1427</v>
      </c>
      <c r="D12" s="98">
        <v>30000</v>
      </c>
      <c r="E12" s="100"/>
      <c r="F12" s="97" t="s">
        <v>1427</v>
      </c>
      <c r="G12" s="98">
        <v>30000</v>
      </c>
      <c r="H12" s="101"/>
      <c r="I12" s="101"/>
      <c r="J12" s="101"/>
      <c r="K12" s="102"/>
      <c r="L12" s="101"/>
    </row>
    <row r="13" spans="1:12" ht="22.5" customHeight="1">
      <c r="A13" s="97" t="s">
        <v>1428</v>
      </c>
      <c r="B13" s="98">
        <v>348887</v>
      </c>
      <c r="C13" s="97" t="s">
        <v>1429</v>
      </c>
      <c r="D13" s="98">
        <v>30000</v>
      </c>
      <c r="E13" s="100"/>
      <c r="F13" s="97" t="s">
        <v>1429</v>
      </c>
      <c r="G13" s="98">
        <v>30000</v>
      </c>
      <c r="H13" s="101"/>
      <c r="I13" s="101"/>
      <c r="J13" s="101"/>
      <c r="K13" s="102"/>
      <c r="L13" s="101"/>
    </row>
    <row r="14" spans="1:12" ht="22.5" customHeight="1">
      <c r="A14" s="97" t="s">
        <v>1430</v>
      </c>
      <c r="B14" s="98">
        <v>30000</v>
      </c>
      <c r="C14" s="97"/>
      <c r="D14" s="98"/>
      <c r="E14" s="100"/>
      <c r="F14" s="102"/>
      <c r="G14" s="101"/>
      <c r="H14" s="101">
        <v>1657</v>
      </c>
      <c r="I14" s="101">
        <v>1500</v>
      </c>
      <c r="J14" s="101"/>
      <c r="K14" s="102"/>
      <c r="L14" s="101"/>
    </row>
    <row r="15" spans="1:12" ht="22.5" customHeight="1">
      <c r="A15" s="97" t="s">
        <v>1431</v>
      </c>
      <c r="B15" s="98">
        <v>196</v>
      </c>
      <c r="C15" s="98"/>
      <c r="D15" s="98"/>
      <c r="E15" s="100"/>
      <c r="F15" s="102"/>
      <c r="G15" s="101"/>
      <c r="H15" s="101"/>
      <c r="I15" s="101"/>
      <c r="J15" s="101"/>
      <c r="K15" s="102"/>
      <c r="L15" s="101"/>
    </row>
    <row r="16" spans="1:12" ht="22.5" customHeight="1">
      <c r="A16" s="97" t="s">
        <v>1432</v>
      </c>
      <c r="B16" s="98">
        <v>318691</v>
      </c>
      <c r="C16" s="98"/>
      <c r="D16" s="98"/>
      <c r="E16" s="100"/>
      <c r="F16" s="103"/>
      <c r="G16" s="101"/>
      <c r="H16" s="101"/>
      <c r="I16" s="101">
        <f>577+109</f>
        <v>686</v>
      </c>
      <c r="J16" s="101"/>
      <c r="K16" s="102"/>
      <c r="L16" s="101"/>
    </row>
    <row r="17" spans="1:12" ht="22.5" customHeight="1">
      <c r="A17" s="97" t="s">
        <v>84</v>
      </c>
      <c r="B17" s="98">
        <v>829</v>
      </c>
      <c r="C17" s="98"/>
      <c r="D17" s="98"/>
      <c r="E17" s="100"/>
      <c r="F17" s="103"/>
      <c r="G17" s="104"/>
      <c r="H17" s="101">
        <f>43+161</f>
        <v>204</v>
      </c>
      <c r="I17" s="104">
        <v>25</v>
      </c>
      <c r="J17" s="104"/>
      <c r="K17" s="102"/>
      <c r="L17" s="101"/>
    </row>
    <row r="18" spans="1:12" ht="22.5" customHeight="1">
      <c r="A18" s="97" t="s">
        <v>1433</v>
      </c>
      <c r="B18" s="98">
        <v>291</v>
      </c>
      <c r="C18" s="98"/>
      <c r="D18" s="98"/>
      <c r="E18" s="100"/>
      <c r="F18" s="103"/>
      <c r="G18" s="101"/>
      <c r="H18" s="101">
        <v>104</v>
      </c>
      <c r="I18" s="101">
        <f>200+51</f>
        <v>251</v>
      </c>
      <c r="J18" s="101"/>
      <c r="K18" s="102"/>
      <c r="L18" s="101"/>
    </row>
    <row r="19" spans="1:12" ht="22.5" customHeight="1">
      <c r="A19" s="97" t="s">
        <v>1423</v>
      </c>
      <c r="B19" s="98">
        <v>216</v>
      </c>
      <c r="C19" s="98"/>
      <c r="D19" s="98"/>
      <c r="E19" s="100"/>
      <c r="F19" s="103"/>
      <c r="G19" s="101"/>
      <c r="H19" s="101"/>
      <c r="I19" s="101">
        <v>112</v>
      </c>
      <c r="J19" s="101"/>
      <c r="K19" s="102"/>
      <c r="L19" s="101"/>
    </row>
    <row r="20" spans="1:12" ht="22.5" customHeight="1">
      <c r="A20" s="97" t="s">
        <v>1434</v>
      </c>
      <c r="B20" s="98">
        <v>4</v>
      </c>
      <c r="C20" s="98"/>
      <c r="D20" s="98"/>
      <c r="E20" s="105">
        <f>109.94+667</f>
        <v>777</v>
      </c>
      <c r="F20" s="103"/>
      <c r="G20" s="101"/>
      <c r="H20" s="101"/>
      <c r="I20" s="101"/>
      <c r="J20" s="101"/>
      <c r="K20" s="102"/>
      <c r="L20" s="101"/>
    </row>
    <row r="21" spans="1:12" ht="22.5" customHeight="1">
      <c r="A21" s="97" t="s">
        <v>1435</v>
      </c>
      <c r="B21" s="98">
        <v>71</v>
      </c>
      <c r="C21" s="98"/>
      <c r="D21" s="98"/>
      <c r="E21" s="100"/>
      <c r="F21" s="103"/>
      <c r="G21" s="106"/>
      <c r="H21" s="107">
        <v>48</v>
      </c>
      <c r="I21" s="106">
        <f>1+55.75</f>
        <v>57</v>
      </c>
      <c r="J21" s="106"/>
      <c r="K21" s="102"/>
      <c r="L21" s="101"/>
    </row>
    <row r="22" spans="1:12" ht="22.5" customHeight="1">
      <c r="A22" s="97" t="s">
        <v>1436</v>
      </c>
      <c r="B22" s="98">
        <v>538</v>
      </c>
      <c r="C22" s="98"/>
      <c r="D22" s="98"/>
      <c r="E22" s="100"/>
      <c r="F22" s="103"/>
      <c r="G22" s="101"/>
      <c r="H22" s="101"/>
      <c r="I22" s="101">
        <v>79</v>
      </c>
      <c r="J22" s="101"/>
      <c r="K22" s="102"/>
      <c r="L22" s="101"/>
    </row>
    <row r="23" spans="1:12" ht="22.5" customHeight="1">
      <c r="A23" s="97" t="s">
        <v>1437</v>
      </c>
      <c r="B23" s="98">
        <v>538</v>
      </c>
      <c r="C23" s="98"/>
      <c r="D23" s="98"/>
      <c r="E23" s="100"/>
      <c r="F23" s="103"/>
      <c r="G23" s="101"/>
      <c r="H23" s="101"/>
      <c r="I23" s="101"/>
      <c r="J23" s="101"/>
      <c r="K23" s="102"/>
      <c r="L23" s="101"/>
    </row>
    <row r="24" spans="1:12" ht="22.5" customHeight="1">
      <c r="A24" s="97" t="s">
        <v>94</v>
      </c>
      <c r="B24" s="98">
        <f>1937+43196</f>
        <v>45133</v>
      </c>
      <c r="C24" s="98"/>
      <c r="D24" s="98"/>
      <c r="E24" s="100"/>
      <c r="F24" s="103"/>
      <c r="G24" s="101"/>
      <c r="H24" s="101">
        <v>51816</v>
      </c>
      <c r="I24" s="101"/>
      <c r="J24" s="101"/>
      <c r="K24" s="102"/>
      <c r="L24" s="101"/>
    </row>
    <row r="25" spans="1:12" ht="22.5" customHeight="1">
      <c r="A25" s="108" t="s">
        <v>1438</v>
      </c>
      <c r="B25" s="98">
        <v>43196</v>
      </c>
      <c r="C25" s="98"/>
      <c r="D25" s="98"/>
      <c r="E25" s="100"/>
      <c r="F25" s="102"/>
      <c r="G25" s="101"/>
      <c r="H25" s="101"/>
      <c r="I25" s="101"/>
      <c r="J25" s="101"/>
      <c r="K25" s="102"/>
      <c r="L25" s="101"/>
    </row>
  </sheetData>
  <sheetProtection/>
  <mergeCells count="2">
    <mergeCell ref="A1:B1"/>
    <mergeCell ref="A2:L2"/>
  </mergeCells>
  <printOptions horizontalCentered="1"/>
  <pageMargins left="0.39305555555555555" right="0.39305555555555555" top="0.7868055555555555" bottom="0.7868055555555555" header="0" footer="0"/>
  <pageSetup firstPageNumber="45" useFirstPageNumber="1" horizontalDpi="600" verticalDpi="600" orientation="landscape" paperSize="9" scale="85"/>
  <headerFooter>
    <oddFooter>&amp;C46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tabSelected="1" zoomScaleSheetLayoutView="100" workbookViewId="0" topLeftCell="A1">
      <selection activeCell="B7" sqref="B7:B9"/>
    </sheetView>
  </sheetViews>
  <sheetFormatPr defaultColWidth="9.00390625" defaultRowHeight="20.25" customHeight="1"/>
  <cols>
    <col min="1" max="1" width="52.7109375" style="489" customWidth="1"/>
    <col min="2" max="3" width="30.57421875" style="490" customWidth="1"/>
    <col min="4" max="4" width="17.57421875" style="489" customWidth="1"/>
    <col min="5" max="5" width="10.57421875" style="489" hidden="1" customWidth="1"/>
    <col min="6" max="6" width="13.421875" style="489" hidden="1" customWidth="1"/>
    <col min="7" max="236" width="9.00390625" style="489" customWidth="1"/>
  </cols>
  <sheetData>
    <row r="1" spans="1:3" s="487" customFormat="1" ht="19.5" customHeight="1">
      <c r="A1" s="487" t="s">
        <v>41</v>
      </c>
      <c r="B1" s="491"/>
      <c r="C1" s="491"/>
    </row>
    <row r="2" spans="1:3" s="488" customFormat="1" ht="24">
      <c r="A2" s="528" t="s">
        <v>42</v>
      </c>
      <c r="B2" s="493"/>
      <c r="C2" s="493"/>
    </row>
    <row r="3" spans="1:3" s="488" customFormat="1" ht="15.75">
      <c r="A3" s="489"/>
      <c r="B3" s="494"/>
      <c r="C3" s="495" t="s">
        <v>43</v>
      </c>
    </row>
    <row r="4" spans="1:5" s="488" customFormat="1" ht="19.5" customHeight="1">
      <c r="A4" s="496" t="s">
        <v>44</v>
      </c>
      <c r="B4" s="497" t="s">
        <v>45</v>
      </c>
      <c r="C4" s="497" t="s">
        <v>46</v>
      </c>
      <c r="E4" s="498" t="s">
        <v>47</v>
      </c>
    </row>
    <row r="5" spans="1:6" s="488" customFormat="1" ht="19.5" customHeight="1">
      <c r="A5" s="471" t="s">
        <v>48</v>
      </c>
      <c r="B5" s="481">
        <f>B6+B20</f>
        <v>401678</v>
      </c>
      <c r="C5" s="499">
        <v>0.004</v>
      </c>
      <c r="E5" s="488">
        <f>E6+E20</f>
        <v>400140</v>
      </c>
      <c r="F5" s="500">
        <f>(B5-E5)/E5</f>
        <v>0.004</v>
      </c>
    </row>
    <row r="6" spans="1:6" s="488" customFormat="1" ht="19.5" customHeight="1">
      <c r="A6" s="501" t="s">
        <v>49</v>
      </c>
      <c r="B6" s="502">
        <f>SUM(B7:B19)</f>
        <v>135279</v>
      </c>
      <c r="C6" s="503">
        <v>-0.171</v>
      </c>
      <c r="E6" s="488">
        <v>163234</v>
      </c>
      <c r="F6" s="500">
        <f>(B6-E6)/E6</f>
        <v>-0.171</v>
      </c>
    </row>
    <row r="7" spans="1:6" s="488" customFormat="1" ht="19.5" customHeight="1">
      <c r="A7" s="504" t="s">
        <v>50</v>
      </c>
      <c r="B7" s="176">
        <v>23844</v>
      </c>
      <c r="C7" s="505">
        <v>-0.474</v>
      </c>
      <c r="E7" s="488">
        <v>45325</v>
      </c>
      <c r="F7" s="500">
        <f aca="true" t="shared" si="0" ref="F7:F23">(B7-E7)/E7</f>
        <v>-0.474</v>
      </c>
    </row>
    <row r="8" spans="1:6" s="488" customFormat="1" ht="19.5" customHeight="1">
      <c r="A8" s="504" t="s">
        <v>51</v>
      </c>
      <c r="B8" s="176">
        <v>18348</v>
      </c>
      <c r="C8" s="505">
        <v>0.087</v>
      </c>
      <c r="E8" s="488">
        <v>16875</v>
      </c>
      <c r="F8" s="500">
        <f t="shared" si="0"/>
        <v>0.087</v>
      </c>
    </row>
    <row r="9" spans="1:6" s="488" customFormat="1" ht="19.5" customHeight="1">
      <c r="A9" s="504" t="s">
        <v>52</v>
      </c>
      <c r="B9" s="176">
        <v>4063</v>
      </c>
      <c r="C9" s="505">
        <v>0.033</v>
      </c>
      <c r="E9" s="488">
        <v>3934</v>
      </c>
      <c r="F9" s="500">
        <f t="shared" si="0"/>
        <v>0.033</v>
      </c>
    </row>
    <row r="10" spans="1:6" s="488" customFormat="1" ht="19.5" customHeight="1">
      <c r="A10" s="504" t="s">
        <v>53</v>
      </c>
      <c r="B10" s="506">
        <v>1792</v>
      </c>
      <c r="C10" s="505">
        <v>-0.311</v>
      </c>
      <c r="E10" s="488">
        <v>2602</v>
      </c>
      <c r="F10" s="500">
        <f t="shared" si="0"/>
        <v>-0.311</v>
      </c>
    </row>
    <row r="11" spans="1:6" s="488" customFormat="1" ht="19.5" customHeight="1">
      <c r="A11" s="504" t="s">
        <v>54</v>
      </c>
      <c r="B11" s="506">
        <v>8556</v>
      </c>
      <c r="C11" s="505">
        <v>-0.158</v>
      </c>
      <c r="E11" s="488">
        <v>10160</v>
      </c>
      <c r="F11" s="500">
        <f t="shared" si="0"/>
        <v>-0.158</v>
      </c>
    </row>
    <row r="12" spans="1:6" s="488" customFormat="1" ht="19.5" customHeight="1">
      <c r="A12" s="504" t="s">
        <v>55</v>
      </c>
      <c r="B12" s="506">
        <v>11519</v>
      </c>
      <c r="C12" s="505">
        <v>0.159</v>
      </c>
      <c r="E12" s="488">
        <v>9937</v>
      </c>
      <c r="F12" s="500">
        <f t="shared" si="0"/>
        <v>0.159</v>
      </c>
    </row>
    <row r="13" spans="1:6" s="488" customFormat="1" ht="19.5" customHeight="1">
      <c r="A13" s="504" t="s">
        <v>56</v>
      </c>
      <c r="B13" s="506">
        <v>3346</v>
      </c>
      <c r="C13" s="505">
        <v>-0.171</v>
      </c>
      <c r="E13" s="488">
        <v>4037</v>
      </c>
      <c r="F13" s="500">
        <f t="shared" si="0"/>
        <v>-0.171</v>
      </c>
    </row>
    <row r="14" spans="1:6" s="488" customFormat="1" ht="19.5" customHeight="1">
      <c r="A14" s="504" t="s">
        <v>57</v>
      </c>
      <c r="B14" s="506">
        <v>16272</v>
      </c>
      <c r="C14" s="505">
        <v>-0.249</v>
      </c>
      <c r="E14" s="488">
        <v>21665</v>
      </c>
      <c r="F14" s="500">
        <f t="shared" si="0"/>
        <v>-0.249</v>
      </c>
    </row>
    <row r="15" spans="1:6" s="488" customFormat="1" ht="19.5" customHeight="1">
      <c r="A15" s="504" t="s">
        <v>58</v>
      </c>
      <c r="B15" s="506">
        <v>18455</v>
      </c>
      <c r="C15" s="505">
        <v>1.327</v>
      </c>
      <c r="E15" s="488">
        <v>7931</v>
      </c>
      <c r="F15" s="500">
        <f t="shared" si="0"/>
        <v>1.327</v>
      </c>
    </row>
    <row r="16" spans="1:6" s="488" customFormat="1" ht="19.5" customHeight="1">
      <c r="A16" s="504" t="s">
        <v>59</v>
      </c>
      <c r="B16" s="506">
        <v>8094</v>
      </c>
      <c r="C16" s="505">
        <v>0.782</v>
      </c>
      <c r="E16" s="488">
        <v>4543</v>
      </c>
      <c r="F16" s="500">
        <f t="shared" si="0"/>
        <v>0.782</v>
      </c>
    </row>
    <row r="17" spans="1:6" s="488" customFormat="1" ht="19.5" customHeight="1">
      <c r="A17" s="504" t="s">
        <v>60</v>
      </c>
      <c r="B17" s="506">
        <v>20719</v>
      </c>
      <c r="C17" s="505">
        <v>-0.424</v>
      </c>
      <c r="E17" s="488">
        <v>35969</v>
      </c>
      <c r="F17" s="500">
        <f t="shared" si="0"/>
        <v>-0.424</v>
      </c>
    </row>
    <row r="18" spans="1:6" s="488" customFormat="1" ht="19.5" customHeight="1">
      <c r="A18" s="504" t="s">
        <v>61</v>
      </c>
      <c r="B18" s="506">
        <v>257</v>
      </c>
      <c r="C18" s="505">
        <v>0.179</v>
      </c>
      <c r="E18" s="488">
        <v>218</v>
      </c>
      <c r="F18" s="500">
        <f t="shared" si="0"/>
        <v>0.179</v>
      </c>
    </row>
    <row r="19" spans="1:6" s="488" customFormat="1" ht="19.5" customHeight="1">
      <c r="A19" s="507" t="s">
        <v>62</v>
      </c>
      <c r="B19" s="508">
        <v>14</v>
      </c>
      <c r="C19" s="509">
        <v>-0.632</v>
      </c>
      <c r="E19" s="488">
        <v>38</v>
      </c>
      <c r="F19" s="500">
        <f t="shared" si="0"/>
        <v>-0.632</v>
      </c>
    </row>
    <row r="20" spans="1:6" s="488" customFormat="1" ht="19.5" customHeight="1">
      <c r="A20" s="501" t="s">
        <v>63</v>
      </c>
      <c r="B20" s="506">
        <v>266399</v>
      </c>
      <c r="C20" s="505">
        <v>0.125</v>
      </c>
      <c r="E20" s="488">
        <v>236906</v>
      </c>
      <c r="F20" s="500">
        <f t="shared" si="0"/>
        <v>0.124</v>
      </c>
    </row>
    <row r="21" spans="1:6" s="488" customFormat="1" ht="19.5" customHeight="1">
      <c r="A21" s="471" t="s">
        <v>64</v>
      </c>
      <c r="B21" s="481">
        <v>740136</v>
      </c>
      <c r="C21" s="499">
        <v>-0.003</v>
      </c>
      <c r="E21" s="488">
        <v>742019</v>
      </c>
      <c r="F21" s="500">
        <f t="shared" si="0"/>
        <v>-0.003</v>
      </c>
    </row>
    <row r="22" spans="1:6" s="488" customFormat="1" ht="19.5" customHeight="1">
      <c r="A22" s="475" t="s">
        <v>65</v>
      </c>
      <c r="B22" s="502">
        <v>707469</v>
      </c>
      <c r="C22" s="503">
        <v>0.016</v>
      </c>
      <c r="E22" s="488">
        <v>696397</v>
      </c>
      <c r="F22" s="500">
        <f t="shared" si="0"/>
        <v>0.016</v>
      </c>
    </row>
    <row r="23" spans="1:6" s="488" customFormat="1" ht="19.5" customHeight="1">
      <c r="A23" s="480" t="s">
        <v>66</v>
      </c>
      <c r="B23" s="481">
        <v>972</v>
      </c>
      <c r="C23" s="499">
        <v>0.047</v>
      </c>
      <c r="E23" s="488">
        <v>928</v>
      </c>
      <c r="F23" s="500">
        <f t="shared" si="0"/>
        <v>0.047</v>
      </c>
    </row>
    <row r="24" spans="1:3" s="488" customFormat="1" ht="19.5" customHeight="1">
      <c r="A24" s="480" t="s">
        <v>67</v>
      </c>
      <c r="B24" s="481"/>
      <c r="C24" s="481"/>
    </row>
    <row r="25" spans="2:4" s="489" customFormat="1" ht="20.25" customHeight="1">
      <c r="B25" s="490"/>
      <c r="C25" s="490"/>
      <c r="D25" s="488"/>
    </row>
    <row r="26" spans="2:4" s="489" customFormat="1" ht="20.25" customHeight="1">
      <c r="B26" s="490"/>
      <c r="C26" s="490"/>
      <c r="D26" s="488"/>
    </row>
  </sheetData>
  <sheetProtection/>
  <mergeCells count="1">
    <mergeCell ref="A2:C2"/>
  </mergeCells>
  <printOptions/>
  <pageMargins left="0.75" right="0.75" top="1" bottom="1" header="0.5" footer="0.5"/>
  <pageSetup fitToHeight="1" fitToWidth="1" orientation="landscape" paperSize="9" scale="87"/>
</worksheet>
</file>

<file path=xl/worksheets/sheet30.xml><?xml version="1.0" encoding="utf-8"?>
<worksheet xmlns="http://schemas.openxmlformats.org/spreadsheetml/2006/main" xmlns:r="http://schemas.openxmlformats.org/officeDocument/2006/relationships">
  <sheetPr>
    <tabColor rgb="FF00FF00"/>
  </sheetPr>
  <dimension ref="A1:E10"/>
  <sheetViews>
    <sheetView showZeros="0" zoomScale="115" zoomScaleNormal="115" workbookViewId="0" topLeftCell="A1">
      <selection activeCell="E17" sqref="E17"/>
    </sheetView>
  </sheetViews>
  <sheetFormatPr defaultColWidth="9.00390625" defaultRowHeight="19.5" customHeight="1"/>
  <cols>
    <col min="1" max="1" width="43.421875" style="78" customWidth="1"/>
    <col min="2" max="2" width="24.28125" style="79" customWidth="1"/>
    <col min="3" max="3" width="43.421875" style="80" customWidth="1"/>
    <col min="4" max="4" width="24.28125" style="81" customWidth="1"/>
    <col min="5" max="5" width="13.00390625" style="82" customWidth="1"/>
    <col min="6" max="16384" width="9.00390625" style="82" customWidth="1"/>
  </cols>
  <sheetData>
    <row r="1" spans="1:4" ht="19.5" customHeight="1">
      <c r="A1" s="4" t="s">
        <v>1439</v>
      </c>
      <c r="B1" s="4"/>
      <c r="C1" s="4"/>
      <c r="D1" s="4"/>
    </row>
    <row r="2" spans="1:4" ht="29.25" customHeight="1">
      <c r="A2" s="83" t="s">
        <v>1440</v>
      </c>
      <c r="B2" s="83"/>
      <c r="C2" s="83"/>
      <c r="D2" s="83"/>
    </row>
    <row r="3" spans="1:4" ht="19.5" customHeight="1">
      <c r="A3" s="84"/>
      <c r="B3" s="84"/>
      <c r="C3" s="84"/>
      <c r="D3" s="85" t="s">
        <v>43</v>
      </c>
    </row>
    <row r="4" spans="1:4" ht="24" customHeight="1">
      <c r="A4" s="86" t="s">
        <v>804</v>
      </c>
      <c r="B4" s="87" t="s">
        <v>103</v>
      </c>
      <c r="C4" s="86" t="s">
        <v>185</v>
      </c>
      <c r="D4" s="87" t="s">
        <v>103</v>
      </c>
    </row>
    <row r="5" spans="1:5" ht="33.75" customHeight="1">
      <c r="A5" s="88" t="s">
        <v>636</v>
      </c>
      <c r="B5" s="89">
        <v>4897</v>
      </c>
      <c r="C5" s="73" t="s">
        <v>639</v>
      </c>
      <c r="D5" s="76">
        <v>0</v>
      </c>
      <c r="E5" s="79"/>
    </row>
    <row r="6" spans="1:5" ht="33.75" customHeight="1">
      <c r="A6" s="88" t="s">
        <v>1441</v>
      </c>
      <c r="B6" s="90">
        <v>1245</v>
      </c>
      <c r="C6" s="91"/>
      <c r="D6" s="90"/>
      <c r="E6" s="81"/>
    </row>
    <row r="7" spans="1:4" ht="33.75" customHeight="1">
      <c r="A7" s="88" t="s">
        <v>1442</v>
      </c>
      <c r="B7" s="90">
        <v>886</v>
      </c>
      <c r="C7" s="91"/>
      <c r="D7" s="70"/>
    </row>
    <row r="8" spans="1:4" ht="33.75" customHeight="1">
      <c r="A8" s="88" t="s">
        <v>1443</v>
      </c>
      <c r="B8" s="90">
        <v>829</v>
      </c>
      <c r="C8" s="91"/>
      <c r="D8" s="90"/>
    </row>
    <row r="9" spans="1:4" ht="33.75" customHeight="1">
      <c r="A9" s="88" t="s">
        <v>157</v>
      </c>
      <c r="B9" s="90">
        <v>1937</v>
      </c>
      <c r="C9" s="91"/>
      <c r="D9" s="90"/>
    </row>
    <row r="10" spans="1:4" ht="33.75" customHeight="1">
      <c r="A10" s="88"/>
      <c r="B10" s="90"/>
      <c r="C10" s="91"/>
      <c r="D10" s="90"/>
    </row>
  </sheetData>
  <sheetProtection/>
  <mergeCells count="4">
    <mergeCell ref="A1:B1"/>
    <mergeCell ref="C1:D1"/>
    <mergeCell ref="A2:D2"/>
    <mergeCell ref="A3:C3"/>
  </mergeCells>
  <printOptions horizontalCentered="1"/>
  <pageMargins left="0.39305555555555555" right="0.39305555555555555" top="0.7868055555555555" bottom="0.7868055555555555" header="0" footer="0"/>
  <pageSetup firstPageNumber="46" useFirstPageNumber="1" horizontalDpi="600" verticalDpi="600" orientation="landscape" paperSize="9" scale="95"/>
  <headerFooter>
    <oddFooter>&amp;C47</oddFooter>
  </headerFooter>
</worksheet>
</file>

<file path=xl/worksheets/sheet31.xml><?xml version="1.0" encoding="utf-8"?>
<worksheet xmlns="http://schemas.openxmlformats.org/spreadsheetml/2006/main" xmlns:r="http://schemas.openxmlformats.org/officeDocument/2006/relationships">
  <sheetPr>
    <tabColor rgb="FF00FF00"/>
  </sheetPr>
  <dimension ref="A1:E9"/>
  <sheetViews>
    <sheetView showZeros="0" zoomScale="115" zoomScaleNormal="115" workbookViewId="0" topLeftCell="A1">
      <selection activeCell="F18" sqref="F18"/>
    </sheetView>
  </sheetViews>
  <sheetFormatPr defaultColWidth="17.421875" defaultRowHeight="15"/>
  <cols>
    <col min="1" max="1" width="37.140625" style="49" customWidth="1"/>
    <col min="2" max="2" width="19.421875" style="57" customWidth="1"/>
    <col min="3" max="3" width="37.140625" style="58" customWidth="1"/>
    <col min="4" max="4" width="19.421875" style="59" customWidth="1"/>
    <col min="5" max="5" width="9.00390625" style="49" customWidth="1"/>
    <col min="6" max="6" width="11.28125" style="49" customWidth="1"/>
    <col min="7" max="32" width="9.00390625" style="49" customWidth="1"/>
    <col min="33" max="224" width="17.421875" style="49" customWidth="1"/>
    <col min="225" max="250" width="9.00390625" style="49" customWidth="1"/>
    <col min="251" max="251" width="29.57421875" style="49" customWidth="1"/>
    <col min="252" max="252" width="12.7109375" style="49" customWidth="1"/>
    <col min="253" max="253" width="29.7109375" style="49" customWidth="1"/>
    <col min="254" max="254" width="17.00390625" style="49" customWidth="1"/>
    <col min="255" max="255" width="37.00390625" style="49" customWidth="1"/>
    <col min="256" max="256" width="17.421875" style="49" customWidth="1"/>
  </cols>
  <sheetData>
    <row r="1" spans="1:4" ht="15.75">
      <c r="A1" s="40" t="s">
        <v>1444</v>
      </c>
      <c r="B1" s="40"/>
      <c r="C1" s="60"/>
      <c r="D1" s="61"/>
    </row>
    <row r="2" spans="1:4" ht="30" customHeight="1">
      <c r="A2" s="62" t="s">
        <v>1445</v>
      </c>
      <c r="B2" s="62"/>
      <c r="C2" s="62"/>
      <c r="D2" s="62"/>
    </row>
    <row r="3" spans="1:4" s="56" customFormat="1" ht="21.75" customHeight="1">
      <c r="A3" s="63"/>
      <c r="B3" s="64"/>
      <c r="C3" s="65"/>
      <c r="D3" s="66" t="s">
        <v>43</v>
      </c>
    </row>
    <row r="4" spans="1:4" s="56" customFormat="1" ht="24" customHeight="1">
      <c r="A4" s="67" t="s">
        <v>635</v>
      </c>
      <c r="B4" s="67" t="s">
        <v>103</v>
      </c>
      <c r="C4" s="67" t="s">
        <v>185</v>
      </c>
      <c r="D4" s="68" t="s">
        <v>103</v>
      </c>
    </row>
    <row r="5" spans="1:4" s="56" customFormat="1" ht="24" customHeight="1">
      <c r="A5" s="69" t="s">
        <v>732</v>
      </c>
      <c r="B5" s="70">
        <v>1000</v>
      </c>
      <c r="C5" s="69" t="s">
        <v>732</v>
      </c>
      <c r="D5" s="70">
        <v>1000</v>
      </c>
    </row>
    <row r="6" spans="1:4" s="56" customFormat="1" ht="24" customHeight="1">
      <c r="A6" s="71" t="s">
        <v>113</v>
      </c>
      <c r="B6" s="70">
        <v>1000</v>
      </c>
      <c r="C6" s="72" t="s">
        <v>114</v>
      </c>
      <c r="D6" s="70"/>
    </row>
    <row r="7" spans="1:4" s="56" customFormat="1" ht="19.5" customHeight="1">
      <c r="A7" s="73" t="s">
        <v>1446</v>
      </c>
      <c r="B7" s="70">
        <v>1000</v>
      </c>
      <c r="C7" s="74"/>
      <c r="D7" s="70"/>
    </row>
    <row r="8" spans="1:5" s="56" customFormat="1" ht="19.5" customHeight="1">
      <c r="A8" s="75" t="s">
        <v>159</v>
      </c>
      <c r="B8" s="76">
        <v>0</v>
      </c>
      <c r="C8" s="75" t="s">
        <v>164</v>
      </c>
      <c r="D8" s="70">
        <v>1000</v>
      </c>
      <c r="E8" s="77"/>
    </row>
    <row r="9" spans="1:4" s="56" customFormat="1" ht="19.5" customHeight="1">
      <c r="A9" s="73"/>
      <c r="B9" s="70"/>
      <c r="C9" s="73" t="s">
        <v>822</v>
      </c>
      <c r="D9" s="70">
        <v>1000</v>
      </c>
    </row>
    <row r="10" ht="21.75" customHeight="1"/>
    <row r="11" ht="21.75" customHeight="1"/>
  </sheetData>
  <sheetProtection/>
  <mergeCells count="2">
    <mergeCell ref="A1:B1"/>
    <mergeCell ref="A2:D2"/>
  </mergeCells>
  <printOptions horizontalCentered="1"/>
  <pageMargins left="0.39305555555555555" right="0.39305555555555555" top="0.7868055555555555" bottom="0.7868055555555555" header="0" footer="0"/>
  <pageSetup firstPageNumber="47" useFirstPageNumber="1" horizontalDpi="600" verticalDpi="600" orientation="landscape" paperSize="9" scale="95"/>
  <headerFooter>
    <oddFooter>&amp;C48</oddFooter>
  </headerFooter>
</worksheet>
</file>

<file path=xl/worksheets/sheet32.xml><?xml version="1.0" encoding="utf-8"?>
<worksheet xmlns="http://schemas.openxmlformats.org/spreadsheetml/2006/main" xmlns:r="http://schemas.openxmlformats.org/officeDocument/2006/relationships">
  <sheetPr>
    <tabColor rgb="FF00FF00"/>
  </sheetPr>
  <dimension ref="A1:D35"/>
  <sheetViews>
    <sheetView workbookViewId="0" topLeftCell="A1">
      <selection activeCell="E83" sqref="E83"/>
    </sheetView>
  </sheetViews>
  <sheetFormatPr defaultColWidth="9.00390625" defaultRowHeight="15"/>
  <cols>
    <col min="1" max="3" width="22.140625" style="35" customWidth="1"/>
    <col min="4" max="4" width="67.00390625" style="35" customWidth="1"/>
    <col min="5" max="5" width="28.8515625" style="35" customWidth="1"/>
    <col min="6" max="16384" width="9.00390625" style="35" customWidth="1"/>
  </cols>
  <sheetData>
    <row r="1" spans="1:4" ht="89.25" customHeight="1">
      <c r="A1" s="36" t="s">
        <v>1447</v>
      </c>
      <c r="B1" s="36"/>
      <c r="C1" s="36"/>
      <c r="D1" s="36"/>
    </row>
    <row r="2" spans="1:4" ht="6" customHeight="1">
      <c r="A2" s="54" t="s">
        <v>1448</v>
      </c>
      <c r="B2" s="55"/>
      <c r="C2" s="55"/>
      <c r="D2" s="55"/>
    </row>
    <row r="3" spans="1:4" ht="6" customHeight="1">
      <c r="A3" s="55"/>
      <c r="B3" s="55"/>
      <c r="C3" s="55"/>
      <c r="D3" s="55"/>
    </row>
    <row r="4" spans="1:4" ht="6" customHeight="1">
      <c r="A4" s="55"/>
      <c r="B4" s="55"/>
      <c r="C4" s="55"/>
      <c r="D4" s="55"/>
    </row>
    <row r="5" spans="1:4" ht="6" customHeight="1">
      <c r="A5" s="55"/>
      <c r="B5" s="55"/>
      <c r="C5" s="55"/>
      <c r="D5" s="55"/>
    </row>
    <row r="6" spans="1:4" ht="6" customHeight="1">
      <c r="A6" s="55"/>
      <c r="B6" s="55"/>
      <c r="C6" s="55"/>
      <c r="D6" s="55"/>
    </row>
    <row r="7" spans="1:4" ht="6" customHeight="1">
      <c r="A7" s="55"/>
      <c r="B7" s="55"/>
      <c r="C7" s="55"/>
      <c r="D7" s="55"/>
    </row>
    <row r="8" spans="1:4" ht="6" customHeight="1">
      <c r="A8" s="55"/>
      <c r="B8" s="55"/>
      <c r="C8" s="55"/>
      <c r="D8" s="55"/>
    </row>
    <row r="9" spans="1:4" ht="6" customHeight="1">
      <c r="A9" s="55"/>
      <c r="B9" s="55"/>
      <c r="C9" s="55"/>
      <c r="D9" s="55"/>
    </row>
    <row r="10" spans="1:4" ht="6" customHeight="1">
      <c r="A10" s="55"/>
      <c r="B10" s="55"/>
      <c r="C10" s="55"/>
      <c r="D10" s="55"/>
    </row>
    <row r="11" spans="1:4" ht="6" customHeight="1">
      <c r="A11" s="55"/>
      <c r="B11" s="55"/>
      <c r="C11" s="55"/>
      <c r="D11" s="55"/>
    </row>
    <row r="12" spans="1:4" ht="1.5" customHeight="1">
      <c r="A12" s="55"/>
      <c r="B12" s="55"/>
      <c r="C12" s="55"/>
      <c r="D12" s="55"/>
    </row>
    <row r="13" spans="1:4" ht="14.25" customHeight="1" hidden="1">
      <c r="A13" s="55"/>
      <c r="B13" s="55"/>
      <c r="C13" s="55"/>
      <c r="D13" s="55"/>
    </row>
    <row r="14" spans="1:4" ht="14.25" customHeight="1" hidden="1">
      <c r="A14" s="55"/>
      <c r="B14" s="55"/>
      <c r="C14" s="55"/>
      <c r="D14" s="55"/>
    </row>
    <row r="15" spans="1:4" ht="14.25" customHeight="1" hidden="1">
      <c r="A15" s="55"/>
      <c r="B15" s="55"/>
      <c r="C15" s="55"/>
      <c r="D15" s="55"/>
    </row>
    <row r="16" spans="1:4" ht="14.25" customHeight="1" hidden="1">
      <c r="A16" s="55"/>
      <c r="B16" s="55"/>
      <c r="C16" s="55"/>
      <c r="D16" s="55"/>
    </row>
    <row r="17" spans="1:4" ht="14.25" customHeight="1" hidden="1">
      <c r="A17" s="55"/>
      <c r="B17" s="55"/>
      <c r="C17" s="55"/>
      <c r="D17" s="55"/>
    </row>
    <row r="18" spans="1:4" ht="14.25" customHeight="1" hidden="1">
      <c r="A18" s="55"/>
      <c r="B18" s="55"/>
      <c r="C18" s="55"/>
      <c r="D18" s="55"/>
    </row>
    <row r="19" spans="1:4" ht="14.25" customHeight="1" hidden="1">
      <c r="A19" s="55"/>
      <c r="B19" s="55"/>
      <c r="C19" s="55"/>
      <c r="D19" s="55"/>
    </row>
    <row r="20" spans="1:4" ht="14.25" customHeight="1" hidden="1">
      <c r="A20" s="55"/>
      <c r="B20" s="55"/>
      <c r="C20" s="55"/>
      <c r="D20" s="55"/>
    </row>
    <row r="21" spans="1:4" ht="14.25" customHeight="1" hidden="1">
      <c r="A21" s="55"/>
      <c r="B21" s="55"/>
      <c r="C21" s="55"/>
      <c r="D21" s="55"/>
    </row>
    <row r="22" spans="1:4" ht="14.25" customHeight="1" hidden="1">
      <c r="A22" s="55"/>
      <c r="B22" s="55"/>
      <c r="C22" s="55"/>
      <c r="D22" s="55"/>
    </row>
    <row r="23" spans="1:4" ht="14.25" customHeight="1" hidden="1">
      <c r="A23" s="55"/>
      <c r="B23" s="55"/>
      <c r="C23" s="55"/>
      <c r="D23" s="55"/>
    </row>
    <row r="24" spans="1:4" ht="14.25" customHeight="1" hidden="1">
      <c r="A24" s="55"/>
      <c r="B24" s="55"/>
      <c r="C24" s="55"/>
      <c r="D24" s="55"/>
    </row>
    <row r="25" spans="1:4" ht="14.25" customHeight="1" hidden="1">
      <c r="A25" s="55"/>
      <c r="B25" s="55"/>
      <c r="C25" s="55"/>
      <c r="D25" s="55"/>
    </row>
    <row r="26" spans="1:4" ht="14.25" customHeight="1" hidden="1">
      <c r="A26" s="55"/>
      <c r="B26" s="55"/>
      <c r="C26" s="55"/>
      <c r="D26" s="55"/>
    </row>
    <row r="27" spans="1:4" ht="29.25" customHeight="1" hidden="1">
      <c r="A27" s="55"/>
      <c r="B27" s="55"/>
      <c r="C27" s="55"/>
      <c r="D27" s="55"/>
    </row>
    <row r="28" spans="1:4" ht="14.25" customHeight="1" hidden="1">
      <c r="A28" s="55"/>
      <c r="B28" s="55"/>
      <c r="C28" s="55"/>
      <c r="D28" s="55"/>
    </row>
    <row r="29" spans="1:4" ht="14.25" customHeight="1" hidden="1">
      <c r="A29" s="55"/>
      <c r="B29" s="55"/>
      <c r="C29" s="55"/>
      <c r="D29" s="55"/>
    </row>
    <row r="30" spans="1:4" ht="14.25" customHeight="1" hidden="1">
      <c r="A30" s="55"/>
      <c r="B30" s="55"/>
      <c r="C30" s="55"/>
      <c r="D30" s="55"/>
    </row>
    <row r="31" spans="1:4" ht="14.25" customHeight="1" hidden="1">
      <c r="A31" s="55"/>
      <c r="B31" s="55"/>
      <c r="C31" s="55"/>
      <c r="D31" s="55"/>
    </row>
    <row r="32" spans="1:4" ht="14.25" customHeight="1" hidden="1">
      <c r="A32" s="55"/>
      <c r="B32" s="55"/>
      <c r="C32" s="55"/>
      <c r="D32" s="55"/>
    </row>
    <row r="33" spans="1:4" ht="14.25" customHeight="1" hidden="1">
      <c r="A33" s="55"/>
      <c r="B33" s="55"/>
      <c r="C33" s="55"/>
      <c r="D33" s="55"/>
    </row>
    <row r="34" spans="1:4" ht="14.25" customHeight="1" hidden="1">
      <c r="A34" s="55"/>
      <c r="B34" s="55"/>
      <c r="C34" s="55"/>
      <c r="D34" s="55"/>
    </row>
    <row r="35" spans="1:4" ht="14.25" customHeight="1" hidden="1">
      <c r="A35" s="55"/>
      <c r="B35" s="55"/>
      <c r="C35" s="55"/>
      <c r="D35" s="55"/>
    </row>
  </sheetData>
  <sheetProtection/>
  <mergeCells count="2">
    <mergeCell ref="A1:D1"/>
    <mergeCell ref="A2:D35"/>
  </mergeCells>
  <printOptions horizontalCentered="1"/>
  <pageMargins left="0.39305555555555555" right="0.39305555555555555" top="0.7868055555555555" bottom="0.7868055555555555" header="0" footer="0"/>
  <pageSetup firstPageNumber="48" useFirstPageNumber="1" horizontalDpi="600" verticalDpi="600" orientation="landscape" paperSize="9" scale="95"/>
  <headerFooter>
    <oddFooter>&amp;C49</oddFooter>
  </headerFooter>
</worksheet>
</file>

<file path=xl/worksheets/sheet33.xml><?xml version="1.0" encoding="utf-8"?>
<worksheet xmlns="http://schemas.openxmlformats.org/spreadsheetml/2006/main" xmlns:r="http://schemas.openxmlformats.org/officeDocument/2006/relationships">
  <sheetPr>
    <tabColor rgb="FF00FF00"/>
  </sheetPr>
  <dimension ref="A1:B37"/>
  <sheetViews>
    <sheetView workbookViewId="0" topLeftCell="A1">
      <selection activeCell="B47" sqref="B47"/>
    </sheetView>
  </sheetViews>
  <sheetFormatPr defaultColWidth="9.00390625" defaultRowHeight="15"/>
  <cols>
    <col min="1" max="1" width="78.8515625" style="38" customWidth="1"/>
    <col min="2" max="2" width="61.57421875" style="50" customWidth="1"/>
    <col min="3" max="16384" width="9.00390625" style="38" customWidth="1"/>
  </cols>
  <sheetData>
    <row r="1" spans="1:2" s="49" customFormat="1" ht="15.75">
      <c r="A1" s="40" t="s">
        <v>1449</v>
      </c>
      <c r="B1" s="40"/>
    </row>
    <row r="2" spans="1:2" ht="24">
      <c r="A2" s="41" t="s">
        <v>1450</v>
      </c>
      <c r="B2" s="42"/>
    </row>
    <row r="3" ht="15.75">
      <c r="B3" s="44" t="s">
        <v>43</v>
      </c>
    </row>
    <row r="4" spans="1:2" ht="15.75">
      <c r="A4" s="48" t="s">
        <v>4</v>
      </c>
      <c r="B4" s="51" t="s">
        <v>103</v>
      </c>
    </row>
    <row r="5" spans="1:2" ht="15.75">
      <c r="A5" s="46" t="s">
        <v>1451</v>
      </c>
      <c r="B5" s="52"/>
    </row>
    <row r="6" spans="1:2" ht="15.75">
      <c r="A6" s="53" t="s">
        <v>1452</v>
      </c>
      <c r="B6" s="52"/>
    </row>
    <row r="7" spans="1:2" ht="15.75">
      <c r="A7" s="53" t="s">
        <v>1453</v>
      </c>
      <c r="B7" s="52"/>
    </row>
    <row r="8" spans="1:2" ht="15.75">
      <c r="A8" s="53" t="s">
        <v>1454</v>
      </c>
      <c r="B8" s="52"/>
    </row>
    <row r="9" spans="1:2" ht="15.75">
      <c r="A9" s="53" t="s">
        <v>1455</v>
      </c>
      <c r="B9" s="52"/>
    </row>
    <row r="10" spans="1:2" ht="15.75">
      <c r="A10" s="53" t="s">
        <v>1452</v>
      </c>
      <c r="B10" s="52"/>
    </row>
    <row r="11" spans="1:2" ht="15.75">
      <c r="A11" s="53" t="s">
        <v>1453</v>
      </c>
      <c r="B11" s="52"/>
    </row>
    <row r="12" spans="1:2" ht="15.75">
      <c r="A12" s="53" t="s">
        <v>1454</v>
      </c>
      <c r="B12" s="52"/>
    </row>
    <row r="13" spans="1:2" ht="15.75">
      <c r="A13" s="46" t="s">
        <v>1456</v>
      </c>
      <c r="B13" s="52"/>
    </row>
    <row r="14" spans="1:2" ht="15.75">
      <c r="A14" s="53" t="s">
        <v>1452</v>
      </c>
      <c r="B14" s="52"/>
    </row>
    <row r="15" spans="1:2" ht="15.75">
      <c r="A15" s="53" t="s">
        <v>1453</v>
      </c>
      <c r="B15" s="52"/>
    </row>
    <row r="16" spans="1:2" ht="15.75">
      <c r="A16" s="53" t="s">
        <v>1454</v>
      </c>
      <c r="B16" s="52"/>
    </row>
    <row r="17" spans="1:2" ht="15.75">
      <c r="A17" s="46" t="s">
        <v>1457</v>
      </c>
      <c r="B17" s="52"/>
    </row>
    <row r="18" spans="1:2" ht="15.75">
      <c r="A18" s="53" t="s">
        <v>1452</v>
      </c>
      <c r="B18" s="52"/>
    </row>
    <row r="19" spans="1:2" ht="15.75">
      <c r="A19" s="53" t="s">
        <v>1453</v>
      </c>
      <c r="B19" s="52"/>
    </row>
    <row r="20" spans="1:2" ht="15.75">
      <c r="A20" s="53" t="s">
        <v>1454</v>
      </c>
      <c r="B20" s="52"/>
    </row>
    <row r="21" spans="1:2" ht="15.75">
      <c r="A21" s="46" t="s">
        <v>1458</v>
      </c>
      <c r="B21" s="52"/>
    </row>
    <row r="22" spans="1:2" ht="15.75">
      <c r="A22" s="53" t="s">
        <v>1452</v>
      </c>
      <c r="B22" s="52"/>
    </row>
    <row r="23" spans="1:2" ht="15.75">
      <c r="A23" s="53" t="s">
        <v>1453</v>
      </c>
      <c r="B23" s="52"/>
    </row>
    <row r="24" spans="1:2" ht="15.75">
      <c r="A24" s="53" t="s">
        <v>1454</v>
      </c>
      <c r="B24" s="52"/>
    </row>
    <row r="25" spans="1:2" ht="15.75">
      <c r="A25" s="46" t="s">
        <v>1459</v>
      </c>
      <c r="B25" s="52"/>
    </row>
    <row r="26" spans="1:2" ht="15.75">
      <c r="A26" s="53" t="s">
        <v>1452</v>
      </c>
      <c r="B26" s="52"/>
    </row>
    <row r="27" spans="1:2" ht="15.75">
      <c r="A27" s="53" t="s">
        <v>1453</v>
      </c>
      <c r="B27" s="52"/>
    </row>
    <row r="28" spans="1:2" ht="15.75">
      <c r="A28" s="53" t="s">
        <v>1454</v>
      </c>
      <c r="B28" s="52"/>
    </row>
    <row r="29" spans="1:2" ht="15.75">
      <c r="A29" s="46" t="s">
        <v>1460</v>
      </c>
      <c r="B29" s="52"/>
    </row>
    <row r="30" spans="1:2" ht="15.75">
      <c r="A30" s="53" t="s">
        <v>1452</v>
      </c>
      <c r="B30" s="52"/>
    </row>
    <row r="31" spans="1:2" ht="15.75">
      <c r="A31" s="53" t="s">
        <v>1453</v>
      </c>
      <c r="B31" s="52"/>
    </row>
    <row r="32" spans="1:2" ht="15.75">
      <c r="A32" s="53" t="s">
        <v>1454</v>
      </c>
      <c r="B32" s="52"/>
    </row>
    <row r="33" spans="1:2" ht="15.75">
      <c r="A33" s="45" t="s">
        <v>1461</v>
      </c>
      <c r="B33" s="52"/>
    </row>
    <row r="34" spans="1:2" ht="15.75">
      <c r="A34" s="53" t="s">
        <v>1452</v>
      </c>
      <c r="B34" s="52"/>
    </row>
    <row r="35" spans="1:2" ht="15.75">
      <c r="A35" s="53" t="s">
        <v>1453</v>
      </c>
      <c r="B35" s="52"/>
    </row>
    <row r="36" spans="1:2" ht="15.75">
      <c r="A36" s="53" t="s">
        <v>1454</v>
      </c>
      <c r="B36" s="52"/>
    </row>
    <row r="37" ht="26.25" customHeight="1">
      <c r="A37" s="38" t="s">
        <v>843</v>
      </c>
    </row>
  </sheetData>
  <sheetProtection/>
  <mergeCells count="2">
    <mergeCell ref="A1:B1"/>
    <mergeCell ref="A2:B2"/>
  </mergeCells>
  <printOptions horizontalCentered="1"/>
  <pageMargins left="0.39305555555555555" right="0.39305555555555555" top="0.7868055555555555" bottom="0.7868055555555555" header="0" footer="0"/>
  <pageSetup firstPageNumber="49" useFirstPageNumber="1" horizontalDpi="600" verticalDpi="600" orientation="landscape" paperSize="9" scale="75"/>
  <headerFooter>
    <oddFooter>&amp;C50</oddFooter>
  </headerFooter>
</worksheet>
</file>

<file path=xl/worksheets/sheet34.xml><?xml version="1.0" encoding="utf-8"?>
<worksheet xmlns="http://schemas.openxmlformats.org/spreadsheetml/2006/main" xmlns:r="http://schemas.openxmlformats.org/officeDocument/2006/relationships">
  <sheetPr>
    <tabColor rgb="FF00FF00"/>
  </sheetPr>
  <dimension ref="A1:B22"/>
  <sheetViews>
    <sheetView workbookViewId="0" topLeftCell="A1">
      <selection activeCell="D43" sqref="D43"/>
    </sheetView>
  </sheetViews>
  <sheetFormatPr defaultColWidth="9.00390625" defaultRowHeight="15"/>
  <cols>
    <col min="1" max="1" width="75.140625" style="38" customWidth="1"/>
    <col min="2" max="2" width="50.28125" style="38" customWidth="1"/>
    <col min="3" max="16384" width="9.00390625" style="38" customWidth="1"/>
  </cols>
  <sheetData>
    <row r="1" spans="1:2" ht="27" customHeight="1">
      <c r="A1" s="40" t="s">
        <v>1462</v>
      </c>
      <c r="B1" s="40"/>
    </row>
    <row r="2" spans="1:2" ht="24">
      <c r="A2" s="41" t="s">
        <v>1463</v>
      </c>
      <c r="B2" s="42"/>
    </row>
    <row r="3" spans="1:2" ht="20.25" customHeight="1">
      <c r="A3" s="43"/>
      <c r="B3" s="44" t="s">
        <v>43</v>
      </c>
    </row>
    <row r="4" spans="1:2" ht="20.25" customHeight="1">
      <c r="A4" s="48" t="s">
        <v>4</v>
      </c>
      <c r="B4" s="48" t="s">
        <v>103</v>
      </c>
    </row>
    <row r="5" spans="1:2" ht="20.25" customHeight="1">
      <c r="A5" s="46" t="s">
        <v>1464</v>
      </c>
      <c r="B5" s="47"/>
    </row>
    <row r="6" spans="1:2" ht="20.25" customHeight="1">
      <c r="A6" s="46" t="s">
        <v>1465</v>
      </c>
      <c r="B6" s="47"/>
    </row>
    <row r="7" spans="1:2" ht="20.25" customHeight="1">
      <c r="A7" s="46" t="s">
        <v>1466</v>
      </c>
      <c r="B7" s="47"/>
    </row>
    <row r="8" spans="1:2" ht="20.25" customHeight="1">
      <c r="A8" s="46" t="s">
        <v>1465</v>
      </c>
      <c r="B8" s="47"/>
    </row>
    <row r="9" spans="1:2" ht="20.25" customHeight="1">
      <c r="A9" s="46" t="s">
        <v>1467</v>
      </c>
      <c r="B9" s="47"/>
    </row>
    <row r="10" spans="1:2" ht="20.25" customHeight="1">
      <c r="A10" s="46" t="s">
        <v>1465</v>
      </c>
      <c r="B10" s="47"/>
    </row>
    <row r="11" spans="1:2" ht="20.25" customHeight="1">
      <c r="A11" s="46" t="s">
        <v>1468</v>
      </c>
      <c r="B11" s="47"/>
    </row>
    <row r="12" spans="1:2" ht="20.25" customHeight="1">
      <c r="A12" s="46" t="s">
        <v>1469</v>
      </c>
      <c r="B12" s="47"/>
    </row>
    <row r="13" spans="1:2" ht="20.25" customHeight="1">
      <c r="A13" s="46" t="s">
        <v>1470</v>
      </c>
      <c r="B13" s="47"/>
    </row>
    <row r="14" spans="1:2" ht="20.25" customHeight="1">
      <c r="A14" s="46" t="s">
        <v>1469</v>
      </c>
      <c r="B14" s="47"/>
    </row>
    <row r="15" spans="1:2" ht="20.25" customHeight="1">
      <c r="A15" s="46" t="s">
        <v>1471</v>
      </c>
      <c r="B15" s="47"/>
    </row>
    <row r="16" spans="1:2" ht="20.25" customHeight="1">
      <c r="A16" s="46" t="s">
        <v>1472</v>
      </c>
      <c r="B16" s="47"/>
    </row>
    <row r="17" spans="1:2" ht="20.25" customHeight="1">
      <c r="A17" s="46" t="s">
        <v>1473</v>
      </c>
      <c r="B17" s="47"/>
    </row>
    <row r="18" spans="1:2" ht="20.25" customHeight="1">
      <c r="A18" s="46" t="s">
        <v>1474</v>
      </c>
      <c r="B18" s="47"/>
    </row>
    <row r="19" spans="1:2" ht="20.25" customHeight="1">
      <c r="A19" s="46"/>
      <c r="B19" s="47"/>
    </row>
    <row r="20" spans="1:2" ht="20.25" customHeight="1">
      <c r="A20" s="45" t="s">
        <v>1475</v>
      </c>
      <c r="B20" s="47"/>
    </row>
    <row r="21" spans="1:2" ht="20.25" customHeight="1">
      <c r="A21" s="45" t="s">
        <v>1476</v>
      </c>
      <c r="B21" s="47"/>
    </row>
    <row r="22" ht="29.25" customHeight="1">
      <c r="A22" s="38" t="s">
        <v>843</v>
      </c>
    </row>
  </sheetData>
  <sheetProtection/>
  <mergeCells count="2">
    <mergeCell ref="A1:B1"/>
    <mergeCell ref="A2:B2"/>
  </mergeCells>
  <printOptions horizontalCentered="1"/>
  <pageMargins left="0.39305555555555555" right="0.39305555555555555" top="0.7868055555555555" bottom="0.7868055555555555" header="0" footer="0"/>
  <pageSetup firstPageNumber="50" useFirstPageNumber="1" horizontalDpi="600" verticalDpi="600" orientation="landscape" paperSize="9" scale="95"/>
  <headerFooter>
    <oddFooter>&amp;C51</oddFooter>
  </headerFooter>
</worksheet>
</file>

<file path=xl/worksheets/sheet35.xml><?xml version="1.0" encoding="utf-8"?>
<worksheet xmlns="http://schemas.openxmlformats.org/spreadsheetml/2006/main" xmlns:r="http://schemas.openxmlformats.org/officeDocument/2006/relationships">
  <sheetPr>
    <tabColor rgb="FF00FF00"/>
  </sheetPr>
  <dimension ref="A1:B22"/>
  <sheetViews>
    <sheetView workbookViewId="0" topLeftCell="A1">
      <selection activeCell="D43" sqref="D43"/>
    </sheetView>
  </sheetViews>
  <sheetFormatPr defaultColWidth="9.00390625" defaultRowHeight="15"/>
  <cols>
    <col min="1" max="1" width="71.8515625" style="39" customWidth="1"/>
    <col min="2" max="2" width="49.8515625" style="39" customWidth="1"/>
    <col min="3" max="16384" width="9.00390625" style="39" customWidth="1"/>
  </cols>
  <sheetData>
    <row r="1" spans="1:2" ht="21" customHeight="1">
      <c r="A1" s="40" t="s">
        <v>1477</v>
      </c>
      <c r="B1" s="40"/>
    </row>
    <row r="2" spans="1:2" ht="28.5" customHeight="1">
      <c r="A2" s="41" t="s">
        <v>1478</v>
      </c>
      <c r="B2" s="42"/>
    </row>
    <row r="3" spans="1:2" ht="23.25" customHeight="1">
      <c r="A3" s="43"/>
      <c r="B3" s="44" t="s">
        <v>43</v>
      </c>
    </row>
    <row r="4" spans="1:2" s="38" customFormat="1" ht="20.25" customHeight="1">
      <c r="A4" s="45" t="s">
        <v>4</v>
      </c>
      <c r="B4" s="45" t="s">
        <v>103</v>
      </c>
    </row>
    <row r="5" spans="1:2" s="38" customFormat="1" ht="20.25" customHeight="1">
      <c r="A5" s="46" t="s">
        <v>1479</v>
      </c>
      <c r="B5" s="47"/>
    </row>
    <row r="6" spans="1:2" s="38" customFormat="1" ht="20.25" customHeight="1">
      <c r="A6" s="46" t="s">
        <v>1480</v>
      </c>
      <c r="B6" s="47"/>
    </row>
    <row r="7" spans="1:2" s="38" customFormat="1" ht="20.25" customHeight="1">
      <c r="A7" s="46" t="s">
        <v>1481</v>
      </c>
      <c r="B7" s="47"/>
    </row>
    <row r="8" spans="1:2" s="38" customFormat="1" ht="20.25" customHeight="1">
      <c r="A8" s="46" t="s">
        <v>1482</v>
      </c>
      <c r="B8" s="47"/>
    </row>
    <row r="9" spans="1:2" s="38" customFormat="1" ht="20.25" customHeight="1">
      <c r="A9" s="46" t="s">
        <v>1483</v>
      </c>
      <c r="B9" s="47"/>
    </row>
    <row r="10" spans="1:2" s="38" customFormat="1" ht="20.25" customHeight="1">
      <c r="A10" s="46" t="s">
        <v>1484</v>
      </c>
      <c r="B10" s="47"/>
    </row>
    <row r="11" spans="1:2" s="38" customFormat="1" ht="20.25" customHeight="1">
      <c r="A11" s="46" t="s">
        <v>1485</v>
      </c>
      <c r="B11" s="47"/>
    </row>
    <row r="12" spans="1:2" s="38" customFormat="1" ht="20.25" customHeight="1">
      <c r="A12" s="46" t="s">
        <v>1486</v>
      </c>
      <c r="B12" s="47"/>
    </row>
    <row r="13" spans="1:2" s="38" customFormat="1" ht="20.25" customHeight="1">
      <c r="A13" s="46" t="s">
        <v>1487</v>
      </c>
      <c r="B13" s="47"/>
    </row>
    <row r="14" spans="1:2" s="38" customFormat="1" ht="20.25" customHeight="1">
      <c r="A14" s="46" t="s">
        <v>1488</v>
      </c>
      <c r="B14" s="47"/>
    </row>
    <row r="15" spans="1:2" s="38" customFormat="1" ht="20.25" customHeight="1">
      <c r="A15" s="46" t="s">
        <v>1489</v>
      </c>
      <c r="B15" s="47"/>
    </row>
    <row r="16" spans="1:2" s="38" customFormat="1" ht="20.25" customHeight="1">
      <c r="A16" s="46" t="s">
        <v>1490</v>
      </c>
      <c r="B16" s="47"/>
    </row>
    <row r="17" spans="1:2" s="38" customFormat="1" ht="20.25" customHeight="1">
      <c r="A17" s="46" t="s">
        <v>1491</v>
      </c>
      <c r="B17" s="47"/>
    </row>
    <row r="18" spans="1:2" s="38" customFormat="1" ht="20.25" customHeight="1">
      <c r="A18" s="46" t="s">
        <v>1492</v>
      </c>
      <c r="B18" s="47"/>
    </row>
    <row r="19" spans="1:2" s="38" customFormat="1" ht="20.25" customHeight="1">
      <c r="A19" s="46"/>
      <c r="B19" s="47"/>
    </row>
    <row r="20" spans="1:2" s="38" customFormat="1" ht="20.25" customHeight="1">
      <c r="A20" s="45" t="s">
        <v>1493</v>
      </c>
      <c r="B20" s="47"/>
    </row>
    <row r="21" spans="1:2" s="38" customFormat="1" ht="20.25" customHeight="1">
      <c r="A21" s="45" t="s">
        <v>1494</v>
      </c>
      <c r="B21" s="47"/>
    </row>
    <row r="22" ht="20.25" customHeight="1">
      <c r="A22" s="38" t="s">
        <v>843</v>
      </c>
    </row>
  </sheetData>
  <sheetProtection/>
  <mergeCells count="2">
    <mergeCell ref="A1:B1"/>
    <mergeCell ref="A2:B2"/>
  </mergeCells>
  <printOptions horizontalCentered="1"/>
  <pageMargins left="0.39305555555555555" right="0.39305555555555555" top="0.7868055555555555" bottom="0.7868055555555555" header="0" footer="0"/>
  <pageSetup firstPageNumber="51" useFirstPageNumber="1" horizontalDpi="600" verticalDpi="600" orientation="landscape" paperSize="9" scale="95"/>
  <headerFooter>
    <oddFooter>&amp;C52</oddFooter>
  </headerFooter>
</worksheet>
</file>

<file path=xl/worksheets/sheet36.xml><?xml version="1.0" encoding="utf-8"?>
<worksheet xmlns="http://schemas.openxmlformats.org/spreadsheetml/2006/main" xmlns:r="http://schemas.openxmlformats.org/officeDocument/2006/relationships">
  <sheetPr>
    <tabColor rgb="FF00FF00"/>
  </sheetPr>
  <dimension ref="A1:D35"/>
  <sheetViews>
    <sheetView workbookViewId="0" topLeftCell="A1">
      <selection activeCell="D84" sqref="D84"/>
    </sheetView>
  </sheetViews>
  <sheetFormatPr defaultColWidth="9.00390625" defaultRowHeight="15"/>
  <cols>
    <col min="1" max="3" width="23.57421875" style="35" customWidth="1"/>
    <col min="4" max="4" width="61.7109375" style="35" customWidth="1"/>
    <col min="5" max="5" width="28.8515625" style="35" customWidth="1"/>
    <col min="6" max="16384" width="9.00390625" style="35" customWidth="1"/>
  </cols>
  <sheetData>
    <row r="1" spans="1:4" ht="72" customHeight="1">
      <c r="A1" s="36" t="s">
        <v>1495</v>
      </c>
      <c r="B1" s="36"/>
      <c r="C1" s="36"/>
      <c r="D1" s="36"/>
    </row>
    <row r="2" spans="1:4" ht="2.25" customHeight="1">
      <c r="A2" s="37" t="s">
        <v>1496</v>
      </c>
      <c r="B2" s="37"/>
      <c r="C2" s="37"/>
      <c r="D2" s="37"/>
    </row>
    <row r="3" spans="1:4" ht="2.25" customHeight="1">
      <c r="A3" s="37"/>
      <c r="B3" s="37"/>
      <c r="C3" s="37"/>
      <c r="D3" s="37"/>
    </row>
    <row r="4" spans="1:4" ht="2.25" customHeight="1">
      <c r="A4" s="37"/>
      <c r="B4" s="37"/>
      <c r="C4" s="37"/>
      <c r="D4" s="37"/>
    </row>
    <row r="5" spans="1:4" ht="2.25" customHeight="1">
      <c r="A5" s="37"/>
      <c r="B5" s="37"/>
      <c r="C5" s="37"/>
      <c r="D5" s="37"/>
    </row>
    <row r="6" spans="1:4" ht="2.25" customHeight="1">
      <c r="A6" s="37"/>
      <c r="B6" s="37"/>
      <c r="C6" s="37"/>
      <c r="D6" s="37"/>
    </row>
    <row r="7" spans="1:4" ht="2.25" customHeight="1">
      <c r="A7" s="37"/>
      <c r="B7" s="37"/>
      <c r="C7" s="37"/>
      <c r="D7" s="37"/>
    </row>
    <row r="8" spans="1:4" ht="2.25" customHeight="1">
      <c r="A8" s="37"/>
      <c r="B8" s="37"/>
      <c r="C8" s="37"/>
      <c r="D8" s="37"/>
    </row>
    <row r="9" spans="1:4" ht="2.25" customHeight="1">
      <c r="A9" s="37"/>
      <c r="B9" s="37"/>
      <c r="C9" s="37"/>
      <c r="D9" s="37"/>
    </row>
    <row r="10" spans="1:4" ht="2.25" customHeight="1">
      <c r="A10" s="37"/>
      <c r="B10" s="37"/>
      <c r="C10" s="37"/>
      <c r="D10" s="37"/>
    </row>
    <row r="11" spans="1:4" ht="2.25" customHeight="1">
      <c r="A11" s="37"/>
      <c r="B11" s="37"/>
      <c r="C11" s="37"/>
      <c r="D11" s="37"/>
    </row>
    <row r="12" spans="1:4" ht="2.25" customHeight="1">
      <c r="A12" s="37"/>
      <c r="B12" s="37"/>
      <c r="C12" s="37"/>
      <c r="D12" s="37"/>
    </row>
    <row r="13" spans="1:4" ht="2.25" customHeight="1">
      <c r="A13" s="37"/>
      <c r="B13" s="37"/>
      <c r="C13" s="37"/>
      <c r="D13" s="37"/>
    </row>
    <row r="14" spans="1:4" ht="2.25" customHeight="1">
      <c r="A14" s="37"/>
      <c r="B14" s="37"/>
      <c r="C14" s="37"/>
      <c r="D14" s="37"/>
    </row>
    <row r="15" spans="1:4" ht="2.25" customHeight="1">
      <c r="A15" s="37"/>
      <c r="B15" s="37"/>
      <c r="C15" s="37"/>
      <c r="D15" s="37"/>
    </row>
    <row r="16" spans="1:4" ht="2.25" customHeight="1">
      <c r="A16" s="37"/>
      <c r="B16" s="37"/>
      <c r="C16" s="37"/>
      <c r="D16" s="37"/>
    </row>
    <row r="17" spans="1:4" ht="2.25" customHeight="1">
      <c r="A17" s="37"/>
      <c r="B17" s="37"/>
      <c r="C17" s="37"/>
      <c r="D17" s="37"/>
    </row>
    <row r="18" spans="1:4" ht="2.25" customHeight="1">
      <c r="A18" s="37"/>
      <c r="B18" s="37"/>
      <c r="C18" s="37"/>
      <c r="D18" s="37"/>
    </row>
    <row r="19" spans="1:4" ht="2.25" customHeight="1">
      <c r="A19" s="37"/>
      <c r="B19" s="37"/>
      <c r="C19" s="37"/>
      <c r="D19" s="37"/>
    </row>
    <row r="20" spans="1:4" ht="2.25" customHeight="1">
      <c r="A20" s="37"/>
      <c r="B20" s="37"/>
      <c r="C20" s="37"/>
      <c r="D20" s="37"/>
    </row>
    <row r="21" spans="1:4" ht="2.25" customHeight="1">
      <c r="A21" s="37"/>
      <c r="B21" s="37"/>
      <c r="C21" s="37"/>
      <c r="D21" s="37"/>
    </row>
    <row r="22" spans="1:4" ht="2.25" customHeight="1">
      <c r="A22" s="37"/>
      <c r="B22" s="37"/>
      <c r="C22" s="37"/>
      <c r="D22" s="37"/>
    </row>
    <row r="23" spans="1:4" ht="2.25" customHeight="1">
      <c r="A23" s="37"/>
      <c r="B23" s="37"/>
      <c r="C23" s="37"/>
      <c r="D23" s="37"/>
    </row>
    <row r="24" spans="1:4" ht="2.25" customHeight="1">
      <c r="A24" s="37"/>
      <c r="B24" s="37"/>
      <c r="C24" s="37"/>
      <c r="D24" s="37"/>
    </row>
    <row r="25" spans="1:4" ht="2.25" customHeight="1">
      <c r="A25" s="37"/>
      <c r="B25" s="37"/>
      <c r="C25" s="37"/>
      <c r="D25" s="37"/>
    </row>
    <row r="26" spans="1:4" ht="2.25" customHeight="1">
      <c r="A26" s="37"/>
      <c r="B26" s="37"/>
      <c r="C26" s="37"/>
      <c r="D26" s="37"/>
    </row>
    <row r="27" spans="1:4" ht="2.25" customHeight="1">
      <c r="A27" s="37"/>
      <c r="B27" s="37"/>
      <c r="C27" s="37"/>
      <c r="D27" s="37"/>
    </row>
    <row r="28" spans="1:4" ht="2.25" customHeight="1">
      <c r="A28" s="37"/>
      <c r="B28" s="37"/>
      <c r="C28" s="37"/>
      <c r="D28" s="37"/>
    </row>
    <row r="29" spans="1:4" ht="2.25" customHeight="1">
      <c r="A29" s="37"/>
      <c r="B29" s="37"/>
      <c r="C29" s="37"/>
      <c r="D29" s="37"/>
    </row>
    <row r="30" spans="1:4" ht="2.25" customHeight="1">
      <c r="A30" s="37"/>
      <c r="B30" s="37"/>
      <c r="C30" s="37"/>
      <c r="D30" s="37"/>
    </row>
    <row r="31" spans="1:4" ht="2.25" customHeight="1">
      <c r="A31" s="37"/>
      <c r="B31" s="37"/>
      <c r="C31" s="37"/>
      <c r="D31" s="37"/>
    </row>
    <row r="32" spans="1:4" ht="2.25" customHeight="1">
      <c r="A32" s="37"/>
      <c r="B32" s="37"/>
      <c r="C32" s="37"/>
      <c r="D32" s="37"/>
    </row>
    <row r="33" spans="1:4" ht="2.25" customHeight="1">
      <c r="A33" s="37"/>
      <c r="B33" s="37"/>
      <c r="C33" s="37"/>
      <c r="D33" s="37"/>
    </row>
    <row r="34" spans="1:4" ht="2.25" customHeight="1">
      <c r="A34" s="37"/>
      <c r="B34" s="37"/>
      <c r="C34" s="37"/>
      <c r="D34" s="37"/>
    </row>
    <row r="35" spans="1:4" ht="2.25" customHeight="1">
      <c r="A35" s="37"/>
      <c r="B35" s="37"/>
      <c r="C35" s="37"/>
      <c r="D35" s="37"/>
    </row>
    <row r="36" ht="13.5" customHeight="1"/>
  </sheetData>
  <sheetProtection/>
  <mergeCells count="2">
    <mergeCell ref="A1:D1"/>
    <mergeCell ref="A2:D35"/>
  </mergeCells>
  <printOptions horizontalCentered="1"/>
  <pageMargins left="0.39305555555555555" right="0.39305555555555555" top="0.7868055555555555" bottom="0.7868055555555555" header="0" footer="0"/>
  <pageSetup firstPageNumber="52" useFirstPageNumber="1" fitToHeight="0" horizontalDpi="600" verticalDpi="600" orientation="landscape" paperSize="9" scale="95"/>
  <headerFooter>
    <oddFooter>&amp;C53</oddFooter>
  </headerFooter>
</worksheet>
</file>

<file path=xl/worksheets/sheet37.xml><?xml version="1.0" encoding="utf-8"?>
<worksheet xmlns="http://schemas.openxmlformats.org/spreadsheetml/2006/main" xmlns:r="http://schemas.openxmlformats.org/officeDocument/2006/relationships">
  <sheetPr>
    <tabColor rgb="FF00FF00"/>
  </sheetPr>
  <dimension ref="A1:G7"/>
  <sheetViews>
    <sheetView zoomScale="115" zoomScaleNormal="115" workbookViewId="0" topLeftCell="A1">
      <pane ySplit="6" topLeftCell="A7" activePane="bottomLeft" state="frozen"/>
      <selection pane="bottomLeft" activeCell="I31" sqref="I31"/>
    </sheetView>
  </sheetViews>
  <sheetFormatPr defaultColWidth="10.00390625" defaultRowHeight="15"/>
  <cols>
    <col min="1" max="1" width="26.140625" style="20" customWidth="1"/>
    <col min="2" max="7" width="17.140625" style="20" customWidth="1"/>
    <col min="8" max="9" width="9.7109375" style="20" customWidth="1"/>
    <col min="10" max="16384" width="10.00390625" style="20" customWidth="1"/>
  </cols>
  <sheetData>
    <row r="1" spans="1:2" ht="27" customHeight="1">
      <c r="A1" s="4" t="s">
        <v>1497</v>
      </c>
      <c r="B1" s="4"/>
    </row>
    <row r="2" spans="1:7" ht="28.5" customHeight="1">
      <c r="A2" s="22" t="s">
        <v>1498</v>
      </c>
      <c r="B2" s="22"/>
      <c r="C2" s="22"/>
      <c r="D2" s="22"/>
      <c r="E2" s="22"/>
      <c r="F2" s="22"/>
      <c r="G2" s="22"/>
    </row>
    <row r="3" spans="1:7" ht="14.25" customHeight="1">
      <c r="A3" s="28"/>
      <c r="B3" s="28"/>
      <c r="G3" s="23" t="s">
        <v>43</v>
      </c>
    </row>
    <row r="4" spans="1:7" ht="21" customHeight="1">
      <c r="A4" s="24" t="s">
        <v>1499</v>
      </c>
      <c r="B4" s="24" t="s">
        <v>1500</v>
      </c>
      <c r="C4" s="24"/>
      <c r="D4" s="24"/>
      <c r="E4" s="24" t="s">
        <v>1501</v>
      </c>
      <c r="F4" s="24"/>
      <c r="G4" s="24"/>
    </row>
    <row r="5" spans="1:7" ht="21" customHeight="1">
      <c r="A5" s="24"/>
      <c r="B5" s="32"/>
      <c r="C5" s="24" t="s">
        <v>1502</v>
      </c>
      <c r="D5" s="24" t="s">
        <v>1503</v>
      </c>
      <c r="E5" s="32"/>
      <c r="F5" s="24" t="s">
        <v>1502</v>
      </c>
      <c r="G5" s="24" t="s">
        <v>1503</v>
      </c>
    </row>
    <row r="6" spans="1:7" ht="21" customHeight="1">
      <c r="A6" s="26" t="s">
        <v>1504</v>
      </c>
      <c r="B6" s="26" t="s">
        <v>1505</v>
      </c>
      <c r="C6" s="26" t="s">
        <v>1506</v>
      </c>
      <c r="D6" s="26" t="s">
        <v>1507</v>
      </c>
      <c r="E6" s="26" t="s">
        <v>1508</v>
      </c>
      <c r="F6" s="26" t="s">
        <v>1509</v>
      </c>
      <c r="G6" s="26" t="s">
        <v>1510</v>
      </c>
    </row>
    <row r="7" spans="1:7" ht="21" customHeight="1">
      <c r="A7" s="33" t="s">
        <v>1511</v>
      </c>
      <c r="B7" s="34">
        <v>1413200</v>
      </c>
      <c r="C7" s="34">
        <v>533000</v>
      </c>
      <c r="D7" s="34">
        <v>880200</v>
      </c>
      <c r="E7" s="34">
        <v>1413100</v>
      </c>
      <c r="F7" s="34">
        <v>532900</v>
      </c>
      <c r="G7" s="34">
        <v>880200</v>
      </c>
    </row>
  </sheetData>
  <sheetProtection/>
  <mergeCells count="5">
    <mergeCell ref="A1:B1"/>
    <mergeCell ref="A2:G2"/>
    <mergeCell ref="B4:D4"/>
    <mergeCell ref="E4:G4"/>
    <mergeCell ref="A4:A5"/>
  </mergeCells>
  <printOptions horizontalCentered="1"/>
  <pageMargins left="0.39305555555555555" right="0.39305555555555555" top="0.7868055555555555" bottom="0.7868055555555555" header="0" footer="0"/>
  <pageSetup firstPageNumber="53" useFirstPageNumber="1" horizontalDpi="600" verticalDpi="600" orientation="landscape" paperSize="9" scale="95"/>
  <headerFooter>
    <oddFooter>&amp;C54</oddFooter>
  </headerFooter>
</worksheet>
</file>

<file path=xl/worksheets/sheet38.xml><?xml version="1.0" encoding="utf-8"?>
<worksheet xmlns="http://schemas.openxmlformats.org/spreadsheetml/2006/main" xmlns:r="http://schemas.openxmlformats.org/officeDocument/2006/relationships">
  <sheetPr>
    <tabColor rgb="FF00FF00"/>
  </sheetPr>
  <dimension ref="A1:C13"/>
  <sheetViews>
    <sheetView workbookViewId="0" topLeftCell="A1">
      <selection activeCell="F17" sqref="F17"/>
    </sheetView>
  </sheetViews>
  <sheetFormatPr defaultColWidth="10.00390625" defaultRowHeight="15"/>
  <cols>
    <col min="1" max="1" width="65.421875" style="20" customWidth="1"/>
    <col min="2" max="3" width="38.00390625" style="20" customWidth="1"/>
    <col min="4" max="16384" width="10.00390625" style="20" customWidth="1"/>
  </cols>
  <sheetData>
    <row r="1" ht="26.25" customHeight="1">
      <c r="A1" s="28" t="s">
        <v>1512</v>
      </c>
    </row>
    <row r="2" spans="1:3" ht="28.5" customHeight="1">
      <c r="A2" s="22" t="s">
        <v>1513</v>
      </c>
      <c r="B2" s="22"/>
      <c r="C2" s="22"/>
    </row>
    <row r="3" spans="1:3" ht="20.25" customHeight="1">
      <c r="A3" s="28"/>
      <c r="B3" s="28"/>
      <c r="C3" s="23" t="s">
        <v>43</v>
      </c>
    </row>
    <row r="4" spans="1:3" ht="24.75" customHeight="1">
      <c r="A4" s="24" t="s">
        <v>1514</v>
      </c>
      <c r="B4" s="24" t="s">
        <v>103</v>
      </c>
      <c r="C4" s="24" t="s">
        <v>71</v>
      </c>
    </row>
    <row r="5" spans="1:3" ht="24.75" customHeight="1">
      <c r="A5" s="29" t="s">
        <v>1515</v>
      </c>
      <c r="B5" s="30"/>
      <c r="C5" s="30">
        <v>517868</v>
      </c>
    </row>
    <row r="6" spans="1:3" ht="24.75" customHeight="1">
      <c r="A6" s="29" t="s">
        <v>1516</v>
      </c>
      <c r="B6" s="30">
        <v>533000</v>
      </c>
      <c r="C6" s="30"/>
    </row>
    <row r="7" spans="1:3" ht="24.75" customHeight="1">
      <c r="A7" s="29" t="s">
        <v>1517</v>
      </c>
      <c r="B7" s="30"/>
      <c r="C7" s="30"/>
    </row>
    <row r="8" spans="1:3" ht="24.75" customHeight="1">
      <c r="A8" s="29" t="s">
        <v>1518</v>
      </c>
      <c r="B8" s="30"/>
      <c r="C8" s="30"/>
    </row>
    <row r="9" spans="1:3" ht="24.75" customHeight="1">
      <c r="A9" s="29" t="s">
        <v>1519</v>
      </c>
      <c r="B9" s="30"/>
      <c r="C9" s="31">
        <v>71300</v>
      </c>
    </row>
    <row r="10" spans="1:3" ht="24.75" customHeight="1">
      <c r="A10" s="29" t="s">
        <v>1520</v>
      </c>
      <c r="B10" s="31"/>
      <c r="C10" s="31">
        <v>56300</v>
      </c>
    </row>
    <row r="11" spans="1:3" ht="24.75" customHeight="1">
      <c r="A11" s="29" t="s">
        <v>1521</v>
      </c>
      <c r="B11" s="30"/>
      <c r="C11" s="30">
        <v>532900</v>
      </c>
    </row>
    <row r="12" spans="1:3" ht="24.75" customHeight="1">
      <c r="A12" s="29" t="s">
        <v>1522</v>
      </c>
      <c r="B12" s="30"/>
      <c r="C12" s="30"/>
    </row>
    <row r="13" spans="1:3" ht="24.75" customHeight="1">
      <c r="A13" s="29" t="s">
        <v>1523</v>
      </c>
      <c r="B13" s="30"/>
      <c r="C13" s="30"/>
    </row>
  </sheetData>
  <sheetProtection/>
  <mergeCells count="1">
    <mergeCell ref="A2:C2"/>
  </mergeCells>
  <printOptions horizontalCentered="1"/>
  <pageMargins left="0.39305555555555555" right="0.39305555555555555" top="0.7868055555555555" bottom="0.7868055555555555" header="0" footer="0"/>
  <pageSetup firstPageNumber="54" useFirstPageNumber="1" horizontalDpi="600" verticalDpi="600" orientation="landscape" paperSize="9" scale="95"/>
  <headerFooter>
    <oddFooter>&amp;C55</oddFooter>
  </headerFooter>
</worksheet>
</file>

<file path=xl/worksheets/sheet39.xml><?xml version="1.0" encoding="utf-8"?>
<worksheet xmlns="http://schemas.openxmlformats.org/spreadsheetml/2006/main" xmlns:r="http://schemas.openxmlformats.org/officeDocument/2006/relationships">
  <sheetPr>
    <tabColor rgb="FF00FF00"/>
  </sheetPr>
  <dimension ref="A1:C11"/>
  <sheetViews>
    <sheetView workbookViewId="0" topLeftCell="A1">
      <selection activeCell="C16" sqref="C16"/>
    </sheetView>
  </sheetViews>
  <sheetFormatPr defaultColWidth="10.00390625" defaultRowHeight="15"/>
  <cols>
    <col min="1" max="1" width="56.7109375" style="20" customWidth="1"/>
    <col min="2" max="2" width="33.140625" style="20" customWidth="1"/>
    <col min="3" max="3" width="33.28125" style="20" customWidth="1"/>
    <col min="4" max="4" width="9.7109375" style="20" customWidth="1"/>
    <col min="5" max="16384" width="10.00390625" style="20" customWidth="1"/>
  </cols>
  <sheetData>
    <row r="1" ht="18" customHeight="1">
      <c r="A1" s="28" t="s">
        <v>1524</v>
      </c>
    </row>
    <row r="2" spans="1:3" ht="33" customHeight="1">
      <c r="A2" s="22" t="s">
        <v>1525</v>
      </c>
      <c r="B2" s="22"/>
      <c r="C2" s="22"/>
    </row>
    <row r="3" spans="1:3" ht="21.75" customHeight="1">
      <c r="A3" s="28"/>
      <c r="B3" s="28"/>
      <c r="C3" s="23" t="s">
        <v>43</v>
      </c>
    </row>
    <row r="4" spans="1:3" ht="25.5" customHeight="1">
      <c r="A4" s="24" t="s">
        <v>1514</v>
      </c>
      <c r="B4" s="24" t="s">
        <v>103</v>
      </c>
      <c r="C4" s="24" t="s">
        <v>71</v>
      </c>
    </row>
    <row r="5" spans="1:3" ht="25.5" customHeight="1">
      <c r="A5" s="29" t="s">
        <v>1526</v>
      </c>
      <c r="B5" s="30"/>
      <c r="C5" s="30">
        <v>658000</v>
      </c>
    </row>
    <row r="6" spans="1:3" ht="25.5" customHeight="1">
      <c r="A6" s="29" t="s">
        <v>1527</v>
      </c>
      <c r="B6" s="30">
        <v>880200</v>
      </c>
      <c r="C6" s="30"/>
    </row>
    <row r="7" spans="1:3" ht="25.5" customHeight="1">
      <c r="A7" s="29" t="s">
        <v>1528</v>
      </c>
      <c r="B7" s="30"/>
      <c r="C7" s="30">
        <v>226200</v>
      </c>
    </row>
    <row r="8" spans="1:3" ht="25.5" customHeight="1">
      <c r="A8" s="29" t="s">
        <v>1529</v>
      </c>
      <c r="B8" s="30"/>
      <c r="C8" s="30">
        <v>4000</v>
      </c>
    </row>
    <row r="9" spans="1:3" ht="25.5" customHeight="1">
      <c r="A9" s="29" t="s">
        <v>1530</v>
      </c>
      <c r="B9" s="30"/>
      <c r="C9" s="30">
        <v>880200</v>
      </c>
    </row>
    <row r="10" spans="1:3" ht="25.5" customHeight="1">
      <c r="A10" s="29" t="s">
        <v>1531</v>
      </c>
      <c r="B10" s="30"/>
      <c r="C10" s="30"/>
    </row>
    <row r="11" spans="1:3" ht="25.5" customHeight="1">
      <c r="A11" s="29" t="s">
        <v>1532</v>
      </c>
      <c r="B11" s="30"/>
      <c r="C11" s="30"/>
    </row>
  </sheetData>
  <sheetProtection/>
  <mergeCells count="1">
    <mergeCell ref="A2:C2"/>
  </mergeCells>
  <printOptions horizontalCentered="1"/>
  <pageMargins left="0.39305555555555555" right="0.39305555555555555" top="0.7868055555555555" bottom="0.7868055555555555" header="0" footer="0"/>
  <pageSetup firstPageNumber="55" useFirstPageNumber="1" horizontalDpi="600" verticalDpi="600" orientation="landscape" paperSize="9" scale="95"/>
  <headerFooter>
    <oddFooter>&amp;C56</oddFooter>
  </headerFooter>
</worksheet>
</file>

<file path=xl/worksheets/sheet4.xml><?xml version="1.0" encoding="utf-8"?>
<worksheet xmlns="http://schemas.openxmlformats.org/spreadsheetml/2006/main" xmlns:r="http://schemas.openxmlformats.org/officeDocument/2006/relationships">
  <sheetPr>
    <tabColor rgb="FF00FF00"/>
  </sheetPr>
  <dimension ref="A1:L37"/>
  <sheetViews>
    <sheetView showZeros="0" workbookViewId="0" topLeftCell="A1">
      <pane xSplit="1" ySplit="4" topLeftCell="B5" activePane="bottomRight" state="frozen"/>
      <selection pane="bottomRight" activeCell="B5" sqref="B5:B29"/>
    </sheetView>
  </sheetViews>
  <sheetFormatPr defaultColWidth="9.00390625" defaultRowHeight="20.25" customHeight="1"/>
  <cols>
    <col min="1" max="1" width="52.7109375" style="457" customWidth="1"/>
    <col min="2" max="2" width="24.28125" style="458" customWidth="1"/>
    <col min="3" max="3" width="30.7109375" style="459" customWidth="1"/>
    <col min="4" max="5" width="9.00390625" style="457" customWidth="1"/>
    <col min="6" max="6" width="13.7109375" style="457" hidden="1" customWidth="1"/>
    <col min="7" max="7" width="13.421875" style="460" hidden="1" customWidth="1"/>
    <col min="8" max="12" width="9.00390625" style="457" hidden="1" customWidth="1"/>
    <col min="13" max="16384" width="9.00390625" style="457" customWidth="1"/>
  </cols>
  <sheetData>
    <row r="1" spans="1:8" s="78" customFormat="1" ht="15.75">
      <c r="A1" s="385" t="s">
        <v>68</v>
      </c>
      <c r="B1" s="385"/>
      <c r="C1" s="461"/>
      <c r="D1" s="462"/>
      <c r="E1" s="462"/>
      <c r="F1" s="462"/>
      <c r="G1" s="463"/>
      <c r="H1" s="462"/>
    </row>
    <row r="2" spans="1:7" s="454" customFormat="1" ht="24">
      <c r="A2" s="529" t="s">
        <v>69</v>
      </c>
      <c r="B2" s="464"/>
      <c r="C2" s="464"/>
      <c r="G2" s="465"/>
    </row>
    <row r="3" spans="1:7" s="454" customFormat="1" ht="15.75">
      <c r="A3" s="457"/>
      <c r="B3" s="466"/>
      <c r="C3" s="467" t="s">
        <v>43</v>
      </c>
      <c r="G3" s="465"/>
    </row>
    <row r="4" spans="1:7" s="454" customFormat="1" ht="15.75">
      <c r="A4" s="468" t="s">
        <v>70</v>
      </c>
      <c r="B4" s="469" t="s">
        <v>71</v>
      </c>
      <c r="C4" s="470" t="s">
        <v>46</v>
      </c>
      <c r="F4" s="454" t="s">
        <v>72</v>
      </c>
      <c r="G4" s="465"/>
    </row>
    <row r="5" spans="1:7" s="454" customFormat="1" ht="15.75">
      <c r="A5" s="471" t="s">
        <v>73</v>
      </c>
      <c r="B5" s="472">
        <f>SUM(B6:B28)</f>
        <v>815975</v>
      </c>
      <c r="C5" s="473">
        <v>0.097</v>
      </c>
      <c r="F5" s="454">
        <v>743543</v>
      </c>
      <c r="G5" s="474">
        <f>(B5-F5)/F5</f>
        <v>0.0974</v>
      </c>
    </row>
    <row r="6" spans="1:7" s="454" customFormat="1" ht="15.75">
      <c r="A6" s="475" t="s">
        <v>74</v>
      </c>
      <c r="B6" s="476">
        <v>93828</v>
      </c>
      <c r="C6" s="477">
        <v>0.186</v>
      </c>
      <c r="F6" s="454">
        <v>79149</v>
      </c>
      <c r="G6" s="474">
        <f aca="true" t="shared" si="0" ref="G6:G29">(B6-F6)/F6</f>
        <v>0.1855</v>
      </c>
    </row>
    <row r="7" spans="1:7" s="454" customFormat="1" ht="15.75">
      <c r="A7" s="475" t="s">
        <v>75</v>
      </c>
      <c r="B7" s="476">
        <v>3762</v>
      </c>
      <c r="C7" s="477">
        <v>-0.087</v>
      </c>
      <c r="F7" s="454">
        <v>4122</v>
      </c>
      <c r="G7" s="474">
        <f t="shared" si="0"/>
        <v>-0.0873</v>
      </c>
    </row>
    <row r="8" spans="1:7" s="454" customFormat="1" ht="15.75">
      <c r="A8" s="475" t="s">
        <v>76</v>
      </c>
      <c r="B8" s="476">
        <v>41748</v>
      </c>
      <c r="C8" s="477">
        <v>0.075</v>
      </c>
      <c r="F8" s="454">
        <v>38822</v>
      </c>
      <c r="G8" s="474">
        <f t="shared" si="0"/>
        <v>0.0754</v>
      </c>
    </row>
    <row r="9" spans="1:7" s="454" customFormat="1" ht="15.75">
      <c r="A9" s="475" t="s">
        <v>77</v>
      </c>
      <c r="B9" s="476">
        <v>140893</v>
      </c>
      <c r="C9" s="477">
        <v>0.015</v>
      </c>
      <c r="F9" s="454">
        <v>138866</v>
      </c>
      <c r="G9" s="474">
        <f t="shared" si="0"/>
        <v>0.0146</v>
      </c>
    </row>
    <row r="10" spans="1:7" s="454" customFormat="1" ht="15.75">
      <c r="A10" s="475" t="s">
        <v>78</v>
      </c>
      <c r="B10" s="476">
        <v>13676</v>
      </c>
      <c r="C10" s="477">
        <v>0.505</v>
      </c>
      <c r="F10" s="454">
        <v>9085</v>
      </c>
      <c r="G10" s="474">
        <f t="shared" si="0"/>
        <v>0.5053</v>
      </c>
    </row>
    <row r="11" spans="1:7" s="454" customFormat="1" ht="15.75">
      <c r="A11" s="475" t="s">
        <v>79</v>
      </c>
      <c r="B11" s="476">
        <v>13231</v>
      </c>
      <c r="C11" s="477">
        <v>0.071</v>
      </c>
      <c r="F11" s="454">
        <v>12353</v>
      </c>
      <c r="G11" s="474">
        <f t="shared" si="0"/>
        <v>0.0711</v>
      </c>
    </row>
    <row r="12" spans="1:7" s="454" customFormat="1" ht="15.75">
      <c r="A12" s="475" t="s">
        <v>80</v>
      </c>
      <c r="B12" s="476">
        <v>115844</v>
      </c>
      <c r="C12" s="477">
        <v>0.071</v>
      </c>
      <c r="F12" s="454">
        <v>108169</v>
      </c>
      <c r="G12" s="474">
        <f t="shared" si="0"/>
        <v>0.071</v>
      </c>
    </row>
    <row r="13" spans="1:7" s="454" customFormat="1" ht="15.75">
      <c r="A13" s="475" t="s">
        <v>81</v>
      </c>
      <c r="B13" s="476">
        <v>85852</v>
      </c>
      <c r="C13" s="477">
        <v>0.279</v>
      </c>
      <c r="F13" s="454">
        <v>67139</v>
      </c>
      <c r="G13" s="474">
        <f t="shared" si="0"/>
        <v>0.2787</v>
      </c>
    </row>
    <row r="14" spans="1:7" s="454" customFormat="1" ht="15.75">
      <c r="A14" s="475" t="s">
        <v>82</v>
      </c>
      <c r="B14" s="476">
        <v>21834</v>
      </c>
      <c r="C14" s="477">
        <v>0.04</v>
      </c>
      <c r="F14" s="454">
        <v>21003</v>
      </c>
      <c r="G14" s="474">
        <f t="shared" si="0"/>
        <v>0.0396</v>
      </c>
    </row>
    <row r="15" spans="1:7" s="454" customFormat="1" ht="15.75">
      <c r="A15" s="475" t="s">
        <v>83</v>
      </c>
      <c r="B15" s="476">
        <v>111481</v>
      </c>
      <c r="C15" s="477">
        <v>0.217</v>
      </c>
      <c r="F15" s="454">
        <v>91610</v>
      </c>
      <c r="G15" s="474">
        <f t="shared" si="0"/>
        <v>0.2169</v>
      </c>
    </row>
    <row r="16" spans="1:7" s="454" customFormat="1" ht="15.75">
      <c r="A16" s="475" t="s">
        <v>84</v>
      </c>
      <c r="B16" s="476">
        <v>81340</v>
      </c>
      <c r="C16" s="477">
        <v>0.005</v>
      </c>
      <c r="F16" s="454">
        <v>80945</v>
      </c>
      <c r="G16" s="474">
        <f t="shared" si="0"/>
        <v>0.0049</v>
      </c>
    </row>
    <row r="17" spans="1:7" s="454" customFormat="1" ht="15.75">
      <c r="A17" s="475" t="s">
        <v>85</v>
      </c>
      <c r="B17" s="476">
        <v>38690</v>
      </c>
      <c r="C17" s="477">
        <v>0.07</v>
      </c>
      <c r="F17" s="454">
        <v>36152</v>
      </c>
      <c r="G17" s="474">
        <f t="shared" si="0"/>
        <v>0.0702</v>
      </c>
    </row>
    <row r="18" spans="1:11" s="454" customFormat="1" ht="15.75">
      <c r="A18" s="475" t="s">
        <v>86</v>
      </c>
      <c r="B18" s="476">
        <v>7277</v>
      </c>
      <c r="C18" s="477">
        <v>0.508</v>
      </c>
      <c r="F18" s="454">
        <v>4827</v>
      </c>
      <c r="G18" s="474">
        <f t="shared" si="0"/>
        <v>0.5076</v>
      </c>
      <c r="J18" s="454">
        <v>7277</v>
      </c>
      <c r="K18" s="454">
        <v>4827</v>
      </c>
    </row>
    <row r="19" spans="1:11" s="454" customFormat="1" ht="15.75">
      <c r="A19" s="475" t="s">
        <v>87</v>
      </c>
      <c r="B19" s="476">
        <v>1842</v>
      </c>
      <c r="C19" s="477">
        <v>0.05</v>
      </c>
      <c r="F19" s="454">
        <v>1754</v>
      </c>
      <c r="G19" s="474">
        <f t="shared" si="0"/>
        <v>0.0502</v>
      </c>
      <c r="J19" s="454">
        <v>1842</v>
      </c>
      <c r="K19" s="454">
        <v>1754</v>
      </c>
    </row>
    <row r="20" spans="1:11" s="454" customFormat="1" ht="15.75">
      <c r="A20" s="475" t="s">
        <v>88</v>
      </c>
      <c r="B20" s="476">
        <v>1376</v>
      </c>
      <c r="C20" s="477">
        <v>0.398</v>
      </c>
      <c r="F20" s="454">
        <v>984</v>
      </c>
      <c r="G20" s="474">
        <f t="shared" si="0"/>
        <v>0.3984</v>
      </c>
      <c r="J20" s="454">
        <v>1376</v>
      </c>
      <c r="K20" s="454">
        <v>984</v>
      </c>
    </row>
    <row r="21" spans="1:10" s="454" customFormat="1" ht="15.75">
      <c r="A21" s="475" t="s">
        <v>89</v>
      </c>
      <c r="B21" s="476">
        <v>500</v>
      </c>
      <c r="C21" s="477">
        <v>-0.5</v>
      </c>
      <c r="F21" s="478">
        <v>1000</v>
      </c>
      <c r="G21" s="474">
        <f t="shared" si="0"/>
        <v>-0.5</v>
      </c>
      <c r="J21" s="454">
        <v>597</v>
      </c>
    </row>
    <row r="22" spans="1:12" s="455" customFormat="1" ht="15.75">
      <c r="A22" s="475" t="s">
        <v>90</v>
      </c>
      <c r="B22" s="476">
        <v>3479</v>
      </c>
      <c r="C22" s="477">
        <v>-0.323</v>
      </c>
      <c r="F22" s="455">
        <v>5138</v>
      </c>
      <c r="G22" s="474">
        <f t="shared" si="0"/>
        <v>-0.3229</v>
      </c>
      <c r="J22" s="455">
        <f>SUM(J18:J21)</f>
        <v>11092</v>
      </c>
      <c r="K22" s="455">
        <f>SUM(K18:K21)</f>
        <v>7565</v>
      </c>
      <c r="L22" s="486">
        <f>(J22-K22)/K22</f>
        <v>0.466</v>
      </c>
    </row>
    <row r="23" spans="1:7" s="455" customFormat="1" ht="15.75">
      <c r="A23" s="475" t="s">
        <v>91</v>
      </c>
      <c r="B23" s="476">
        <v>12913</v>
      </c>
      <c r="C23" s="477">
        <v>-0.035</v>
      </c>
      <c r="F23" s="455">
        <v>13379</v>
      </c>
      <c r="G23" s="474">
        <f t="shared" si="0"/>
        <v>-0.0348</v>
      </c>
    </row>
    <row r="24" spans="1:7" s="455" customFormat="1" ht="15.75">
      <c r="A24" s="475" t="s">
        <v>92</v>
      </c>
      <c r="B24" s="455">
        <v>597</v>
      </c>
      <c r="C24" s="477"/>
      <c r="G24" s="474"/>
    </row>
    <row r="25" spans="1:7" s="455" customFormat="1" ht="15.75">
      <c r="A25" s="479" t="s">
        <v>93</v>
      </c>
      <c r="B25" s="476">
        <v>7499</v>
      </c>
      <c r="C25" s="477">
        <v>-0.332</v>
      </c>
      <c r="F25" s="455">
        <v>11225</v>
      </c>
      <c r="G25" s="474">
        <f t="shared" si="0"/>
        <v>-0.3319</v>
      </c>
    </row>
    <row r="26" spans="1:7" s="455" customFormat="1" ht="15.75">
      <c r="A26" s="475" t="s">
        <v>94</v>
      </c>
      <c r="C26" s="477"/>
      <c r="G26" s="474"/>
    </row>
    <row r="27" spans="1:7" s="456" customFormat="1" ht="15.75">
      <c r="A27" s="475" t="s">
        <v>95</v>
      </c>
      <c r="B27" s="476">
        <v>18309</v>
      </c>
      <c r="C27" s="477">
        <v>0.028</v>
      </c>
      <c r="F27" s="456">
        <v>17817</v>
      </c>
      <c r="G27" s="474">
        <f t="shared" si="0"/>
        <v>0.0276</v>
      </c>
    </row>
    <row r="28" spans="1:7" s="456" customFormat="1" ht="15.75">
      <c r="A28" s="475" t="s">
        <v>96</v>
      </c>
      <c r="B28" s="476">
        <v>4</v>
      </c>
      <c r="C28" s="477">
        <v>0</v>
      </c>
      <c r="F28" s="456">
        <v>4</v>
      </c>
      <c r="G28" s="474">
        <f t="shared" si="0"/>
        <v>0</v>
      </c>
    </row>
    <row r="29" spans="1:7" s="456" customFormat="1" ht="15.75">
      <c r="A29" s="480" t="s">
        <v>97</v>
      </c>
      <c r="B29" s="481">
        <v>765821</v>
      </c>
      <c r="C29" s="473">
        <v>0.26</v>
      </c>
      <c r="F29" s="456">
        <v>607914</v>
      </c>
      <c r="G29" s="474">
        <f t="shared" si="0"/>
        <v>0.2598</v>
      </c>
    </row>
    <row r="30" spans="1:7" s="455" customFormat="1" ht="15.75">
      <c r="A30" s="480" t="s">
        <v>98</v>
      </c>
      <c r="B30" s="481"/>
      <c r="C30" s="482"/>
      <c r="G30" s="483"/>
    </row>
    <row r="31" spans="1:7" s="455" customFormat="1" ht="15.75">
      <c r="A31" s="480" t="s">
        <v>99</v>
      </c>
      <c r="B31" s="481"/>
      <c r="C31" s="484"/>
      <c r="G31" s="483"/>
    </row>
    <row r="32" spans="1:7" s="455" customFormat="1" ht="24" customHeight="1">
      <c r="A32" s="457"/>
      <c r="B32" s="458"/>
      <c r="C32" s="459"/>
      <c r="G32" s="483"/>
    </row>
    <row r="33" spans="1:7" s="455" customFormat="1" ht="24" customHeight="1">
      <c r="A33" s="457"/>
      <c r="B33" s="458"/>
      <c r="C33" s="485"/>
      <c r="G33" s="483"/>
    </row>
    <row r="34" spans="1:7" s="454" customFormat="1" ht="24" customHeight="1">
      <c r="A34" s="457"/>
      <c r="B34" s="458"/>
      <c r="C34" s="459"/>
      <c r="G34" s="465"/>
    </row>
    <row r="35" spans="1:7" s="455" customFormat="1" ht="20.25" customHeight="1">
      <c r="A35" s="457"/>
      <c r="B35" s="458"/>
      <c r="C35" s="459"/>
      <c r="G35" s="483"/>
    </row>
    <row r="36" spans="1:7" s="455" customFormat="1" ht="20.25" customHeight="1">
      <c r="A36" s="457"/>
      <c r="B36" s="458"/>
      <c r="C36" s="459"/>
      <c r="G36" s="483"/>
    </row>
    <row r="37" spans="1:7" s="455" customFormat="1" ht="20.25" customHeight="1">
      <c r="A37" s="457"/>
      <c r="B37" s="458"/>
      <c r="C37" s="459"/>
      <c r="G37" s="483"/>
    </row>
  </sheetData>
  <sheetProtection/>
  <mergeCells count="1">
    <mergeCell ref="A2:C2"/>
  </mergeCells>
  <printOptions horizontalCentered="1"/>
  <pageMargins left="0.3937007874015748" right="0.3937007874015748" top="0.7874015748031497" bottom="0.7874015748031497" header="0" footer="0"/>
  <pageSetup firstPageNumber="2" useFirstPageNumber="1" horizontalDpi="600" verticalDpi="600" orientation="landscape" paperSize="9" scale="92"/>
  <headerFooter>
    <oddFooter>&amp;C&amp;P</oddFooter>
  </headerFooter>
</worksheet>
</file>

<file path=xl/worksheets/sheet40.xml><?xml version="1.0" encoding="utf-8"?>
<worksheet xmlns="http://schemas.openxmlformats.org/spreadsheetml/2006/main" xmlns:r="http://schemas.openxmlformats.org/officeDocument/2006/relationships">
  <sheetPr>
    <tabColor rgb="FF00FF00"/>
  </sheetPr>
  <dimension ref="A1:D25"/>
  <sheetViews>
    <sheetView workbookViewId="0" topLeftCell="A1">
      <pane ySplit="4" topLeftCell="A5" activePane="bottomLeft" state="frozen"/>
      <selection pane="bottomLeft" activeCell="I15" sqref="I15"/>
    </sheetView>
  </sheetViews>
  <sheetFormatPr defaultColWidth="10.00390625" defaultRowHeight="15"/>
  <cols>
    <col min="1" max="1" width="49.140625" style="20" customWidth="1"/>
    <col min="2" max="2" width="24.57421875" style="20" customWidth="1"/>
    <col min="3" max="4" width="24.421875" style="20" customWidth="1"/>
    <col min="5" max="5" width="9.7109375" style="20" customWidth="1"/>
    <col min="6" max="16384" width="10.00390625" style="20" customWidth="1"/>
  </cols>
  <sheetData>
    <row r="1" ht="24" customHeight="1">
      <c r="A1" s="21" t="s">
        <v>1533</v>
      </c>
    </row>
    <row r="2" spans="1:4" ht="28.5" customHeight="1">
      <c r="A2" s="22" t="s">
        <v>1534</v>
      </c>
      <c r="B2" s="22"/>
      <c r="C2" s="22"/>
      <c r="D2" s="22"/>
    </row>
    <row r="3" ht="18.75" customHeight="1">
      <c r="D3" s="23" t="s">
        <v>43</v>
      </c>
    </row>
    <row r="4" spans="1:4" ht="18.75" customHeight="1">
      <c r="A4" s="24" t="s">
        <v>1514</v>
      </c>
      <c r="B4" s="24" t="s">
        <v>1535</v>
      </c>
      <c r="C4" s="24" t="s">
        <v>1536</v>
      </c>
      <c r="D4" s="24" t="s">
        <v>1414</v>
      </c>
    </row>
    <row r="5" spans="1:4" ht="18.75" customHeight="1">
      <c r="A5" s="25" t="s">
        <v>1537</v>
      </c>
      <c r="B5" s="26" t="s">
        <v>1538</v>
      </c>
      <c r="C5" s="27">
        <f>C6+C8</f>
        <v>297500</v>
      </c>
      <c r="D5" s="27">
        <f>D6+D8</f>
        <v>297500</v>
      </c>
    </row>
    <row r="6" spans="1:4" ht="18.75" customHeight="1">
      <c r="A6" s="25" t="s">
        <v>1539</v>
      </c>
      <c r="B6" s="26" t="s">
        <v>1506</v>
      </c>
      <c r="C6" s="27">
        <v>71300</v>
      </c>
      <c r="D6" s="27">
        <v>71300</v>
      </c>
    </row>
    <row r="7" spans="1:4" ht="18.75" customHeight="1">
      <c r="A7" s="25" t="s">
        <v>1540</v>
      </c>
      <c r="B7" s="26" t="s">
        <v>1507</v>
      </c>
      <c r="C7" s="27">
        <v>56300</v>
      </c>
      <c r="D7" s="27">
        <v>56300</v>
      </c>
    </row>
    <row r="8" spans="1:4" ht="18.75" customHeight="1">
      <c r="A8" s="25" t="s">
        <v>1541</v>
      </c>
      <c r="B8" s="26" t="s">
        <v>1542</v>
      </c>
      <c r="C8" s="27">
        <v>226200</v>
      </c>
      <c r="D8" s="27">
        <v>226200</v>
      </c>
    </row>
    <row r="9" spans="1:4" ht="18.75" customHeight="1">
      <c r="A9" s="25" t="s">
        <v>1540</v>
      </c>
      <c r="B9" s="26" t="s">
        <v>1509</v>
      </c>
      <c r="C9" s="27">
        <v>4000</v>
      </c>
      <c r="D9" s="27">
        <v>4000</v>
      </c>
    </row>
    <row r="10" spans="1:4" ht="18.75" customHeight="1">
      <c r="A10" s="25" t="s">
        <v>1543</v>
      </c>
      <c r="B10" s="26" t="s">
        <v>1544</v>
      </c>
      <c r="C10" s="27">
        <v>60300</v>
      </c>
      <c r="D10" s="27">
        <v>60300</v>
      </c>
    </row>
    <row r="11" spans="1:4" ht="18.75" customHeight="1">
      <c r="A11" s="25" t="s">
        <v>1539</v>
      </c>
      <c r="B11" s="26" t="s">
        <v>1545</v>
      </c>
      <c r="C11" s="27">
        <v>56300</v>
      </c>
      <c r="D11" s="27">
        <v>56300</v>
      </c>
    </row>
    <row r="12" spans="1:4" ht="18.75" customHeight="1">
      <c r="A12" s="25" t="s">
        <v>1541</v>
      </c>
      <c r="B12" s="26" t="s">
        <v>1546</v>
      </c>
      <c r="C12" s="27">
        <v>4000</v>
      </c>
      <c r="D12" s="27">
        <v>4000</v>
      </c>
    </row>
    <row r="13" spans="1:4" ht="18.75" customHeight="1">
      <c r="A13" s="25" t="s">
        <v>1547</v>
      </c>
      <c r="B13" s="26" t="s">
        <v>1548</v>
      </c>
      <c r="C13" s="27">
        <v>44153</v>
      </c>
      <c r="D13" s="27">
        <v>44153</v>
      </c>
    </row>
    <row r="14" spans="1:4" ht="18.75" customHeight="1">
      <c r="A14" s="25" t="s">
        <v>1539</v>
      </c>
      <c r="B14" s="26" t="s">
        <v>1549</v>
      </c>
      <c r="C14" s="27">
        <v>18007</v>
      </c>
      <c r="D14" s="27">
        <v>18007</v>
      </c>
    </row>
    <row r="15" spans="1:4" ht="18.75" customHeight="1">
      <c r="A15" s="25" t="s">
        <v>1541</v>
      </c>
      <c r="B15" s="26" t="s">
        <v>1550</v>
      </c>
      <c r="C15" s="27">
        <v>26146</v>
      </c>
      <c r="D15" s="27">
        <v>26146</v>
      </c>
    </row>
    <row r="16" spans="1:4" ht="18.75" customHeight="1">
      <c r="A16" s="25" t="s">
        <v>1551</v>
      </c>
      <c r="B16" s="26" t="s">
        <v>1552</v>
      </c>
      <c r="C16" s="27">
        <f>C17+C20</f>
        <v>86700</v>
      </c>
      <c r="D16" s="27">
        <f>D17+D20</f>
        <v>86700</v>
      </c>
    </row>
    <row r="17" spans="1:4" ht="18.75" customHeight="1">
      <c r="A17" s="25" t="s">
        <v>1539</v>
      </c>
      <c r="B17" s="26" t="s">
        <v>1553</v>
      </c>
      <c r="C17" s="27">
        <v>42700</v>
      </c>
      <c r="D17" s="27">
        <v>42700</v>
      </c>
    </row>
    <row r="18" spans="1:4" ht="18.75" customHeight="1">
      <c r="A18" s="25" t="s">
        <v>1554</v>
      </c>
      <c r="B18" s="26"/>
      <c r="C18" s="27">
        <v>42700</v>
      </c>
      <c r="D18" s="27">
        <v>42700</v>
      </c>
    </row>
    <row r="19" spans="1:4" ht="18.75" customHeight="1">
      <c r="A19" s="25" t="s">
        <v>1555</v>
      </c>
      <c r="B19" s="26" t="s">
        <v>1556</v>
      </c>
      <c r="C19" s="27"/>
      <c r="D19" s="27"/>
    </row>
    <row r="20" spans="1:4" ht="18.75" customHeight="1">
      <c r="A20" s="25" t="s">
        <v>1541</v>
      </c>
      <c r="B20" s="26" t="s">
        <v>1557</v>
      </c>
      <c r="C20" s="27">
        <v>44000</v>
      </c>
      <c r="D20" s="27">
        <v>44000</v>
      </c>
    </row>
    <row r="21" spans="1:4" ht="18.75" customHeight="1">
      <c r="A21" s="25" t="s">
        <v>1554</v>
      </c>
      <c r="B21" s="26"/>
      <c r="C21" s="27">
        <v>44000</v>
      </c>
      <c r="D21" s="27">
        <v>44000</v>
      </c>
    </row>
    <row r="22" spans="1:4" ht="18.75" customHeight="1">
      <c r="A22" s="25" t="s">
        <v>1558</v>
      </c>
      <c r="B22" s="26" t="s">
        <v>1559</v>
      </c>
      <c r="C22" s="27"/>
      <c r="D22" s="27"/>
    </row>
    <row r="23" spans="1:4" ht="18.75" customHeight="1">
      <c r="A23" s="25" t="s">
        <v>1560</v>
      </c>
      <c r="B23" s="26" t="s">
        <v>1561</v>
      </c>
      <c r="C23" s="27">
        <v>50000</v>
      </c>
      <c r="D23" s="27">
        <v>50000</v>
      </c>
    </row>
    <row r="24" spans="1:4" ht="18.75" customHeight="1">
      <c r="A24" s="25" t="s">
        <v>1539</v>
      </c>
      <c r="B24" s="26" t="s">
        <v>1562</v>
      </c>
      <c r="C24" s="27">
        <v>20000</v>
      </c>
      <c r="D24" s="27">
        <v>20000</v>
      </c>
    </row>
    <row r="25" spans="1:4" ht="18.75" customHeight="1">
      <c r="A25" s="25" t="s">
        <v>1541</v>
      </c>
      <c r="B25" s="26" t="s">
        <v>1563</v>
      </c>
      <c r="C25" s="27">
        <v>30000</v>
      </c>
      <c r="D25" s="27">
        <v>30000</v>
      </c>
    </row>
  </sheetData>
  <sheetProtection/>
  <mergeCells count="1">
    <mergeCell ref="A2:D2"/>
  </mergeCells>
  <printOptions horizontalCentered="1"/>
  <pageMargins left="0.39305555555555555" right="0.39305555555555555" top="0.7868055555555555" bottom="0.7868055555555555" header="0" footer="0"/>
  <pageSetup firstPageNumber="56" useFirstPageNumber="1" horizontalDpi="600" verticalDpi="600" orientation="landscape" paperSize="9" scale="95"/>
  <headerFooter>
    <oddFooter>&amp;C57</oddFooter>
  </headerFooter>
</worksheet>
</file>

<file path=xl/worksheets/sheet41.xml><?xml version="1.0" encoding="utf-8"?>
<worksheet xmlns="http://schemas.openxmlformats.org/spreadsheetml/2006/main" xmlns:r="http://schemas.openxmlformats.org/officeDocument/2006/relationships">
  <sheetPr>
    <tabColor rgb="FF00FF00"/>
  </sheetPr>
  <dimension ref="A1:E10"/>
  <sheetViews>
    <sheetView workbookViewId="0" topLeftCell="A1">
      <selection activeCell="E38" sqref="E38"/>
    </sheetView>
  </sheetViews>
  <sheetFormatPr defaultColWidth="10.00390625" defaultRowHeight="15"/>
  <cols>
    <col min="1" max="1" width="49.8515625" style="13" customWidth="1"/>
    <col min="2" max="2" width="18.28125" style="13" customWidth="1"/>
    <col min="3" max="5" width="17.28125" style="13" customWidth="1"/>
    <col min="6" max="6" width="9.7109375" style="13" customWidth="1"/>
    <col min="7" max="16384" width="10.00390625" style="13" customWidth="1"/>
  </cols>
  <sheetData>
    <row r="1" spans="1:4" ht="21" customHeight="1">
      <c r="A1" s="14" t="s">
        <v>1564</v>
      </c>
      <c r="B1" s="14"/>
      <c r="C1" s="14"/>
      <c r="D1" s="14"/>
    </row>
    <row r="2" spans="1:5" ht="28.5" customHeight="1">
      <c r="A2" s="15" t="s">
        <v>1565</v>
      </c>
      <c r="B2" s="15"/>
      <c r="C2" s="15"/>
      <c r="D2" s="15"/>
      <c r="E2" s="15"/>
    </row>
    <row r="3" spans="1:5" ht="27" customHeight="1">
      <c r="A3" s="16" t="s">
        <v>43</v>
      </c>
      <c r="B3" s="16"/>
      <c r="C3" s="16"/>
      <c r="D3" s="16"/>
      <c r="E3" s="16"/>
    </row>
    <row r="4" spans="1:5" ht="21.75" customHeight="1">
      <c r="A4" s="17" t="s">
        <v>4</v>
      </c>
      <c r="B4" s="17" t="s">
        <v>1535</v>
      </c>
      <c r="C4" s="17" t="s">
        <v>1536</v>
      </c>
      <c r="D4" s="17" t="s">
        <v>1414</v>
      </c>
      <c r="E4" s="17" t="s">
        <v>1566</v>
      </c>
    </row>
    <row r="5" spans="1:5" ht="21.75" customHeight="1">
      <c r="A5" s="18" t="s">
        <v>1567</v>
      </c>
      <c r="B5" s="19" t="s">
        <v>1505</v>
      </c>
      <c r="C5" s="18">
        <v>1413200</v>
      </c>
      <c r="D5" s="18">
        <v>1413200</v>
      </c>
      <c r="E5" s="19"/>
    </row>
    <row r="6" spans="1:5" ht="21.75" customHeight="1">
      <c r="A6" s="18" t="s">
        <v>1568</v>
      </c>
      <c r="B6" s="19" t="s">
        <v>1506</v>
      </c>
      <c r="C6" s="18">
        <v>533000</v>
      </c>
      <c r="D6" s="18">
        <v>533000</v>
      </c>
      <c r="E6" s="19"/>
    </row>
    <row r="7" spans="1:5" ht="21.75" customHeight="1">
      <c r="A7" s="18" t="s">
        <v>1569</v>
      </c>
      <c r="B7" s="19" t="s">
        <v>1507</v>
      </c>
      <c r="C7" s="18">
        <v>880200</v>
      </c>
      <c r="D7" s="18">
        <v>880200</v>
      </c>
      <c r="E7" s="19"/>
    </row>
    <row r="8" spans="1:5" ht="21.75" customHeight="1">
      <c r="A8" s="18" t="s">
        <v>1570</v>
      </c>
      <c r="B8" s="19" t="s">
        <v>1508</v>
      </c>
      <c r="C8" s="18"/>
      <c r="D8" s="18"/>
      <c r="E8" s="19"/>
    </row>
    <row r="9" spans="1:5" ht="21.75" customHeight="1">
      <c r="A9" s="18" t="s">
        <v>1568</v>
      </c>
      <c r="B9" s="19" t="s">
        <v>1509</v>
      </c>
      <c r="C9" s="18"/>
      <c r="D9" s="18"/>
      <c r="E9" s="19"/>
    </row>
    <row r="10" spans="1:5" ht="21.75" customHeight="1">
      <c r="A10" s="18" t="s">
        <v>1569</v>
      </c>
      <c r="B10" s="19" t="s">
        <v>1510</v>
      </c>
      <c r="C10" s="18"/>
      <c r="D10" s="18"/>
      <c r="E10" s="19"/>
    </row>
  </sheetData>
  <sheetProtection/>
  <mergeCells count="2">
    <mergeCell ref="A2:E2"/>
    <mergeCell ref="A3:E3"/>
  </mergeCells>
  <printOptions horizontalCentered="1"/>
  <pageMargins left="0.39305555555555555" right="0.39305555555555555" top="0.7868055555555555" bottom="0.7868055555555555" header="0" footer="0"/>
  <pageSetup firstPageNumber="57" useFirstPageNumber="1" horizontalDpi="600" verticalDpi="600" orientation="landscape" paperSize="9" scale="95"/>
  <headerFooter>
    <oddFooter>&amp;C58</oddFooter>
  </headerFooter>
</worksheet>
</file>

<file path=xl/worksheets/sheet42.xml><?xml version="1.0" encoding="utf-8"?>
<worksheet xmlns="http://schemas.openxmlformats.org/spreadsheetml/2006/main" xmlns:r="http://schemas.openxmlformats.org/officeDocument/2006/relationships">
  <sheetPr>
    <tabColor rgb="FF00FF00"/>
  </sheetPr>
  <dimension ref="A1:F7"/>
  <sheetViews>
    <sheetView workbookViewId="0" topLeftCell="A1">
      <pane ySplit="4" topLeftCell="A5" activePane="bottomLeft" state="frozen"/>
      <selection pane="bottomLeft" activeCell="H17" sqref="H17"/>
    </sheetView>
  </sheetViews>
  <sheetFormatPr defaultColWidth="10.00390625" defaultRowHeight="15"/>
  <cols>
    <col min="1" max="1" width="7.00390625" style="3" customWidth="1"/>
    <col min="2" max="2" width="30.140625" style="3" customWidth="1"/>
    <col min="3" max="3" width="35.8515625" style="3" customWidth="1"/>
    <col min="4" max="6" width="18.7109375" style="3" customWidth="1"/>
    <col min="7" max="7" width="9.7109375" style="3" customWidth="1"/>
    <col min="8" max="16384" width="10.00390625" style="3" customWidth="1"/>
  </cols>
  <sheetData>
    <row r="1" spans="1:6" s="1" customFormat="1" ht="19.5" customHeight="1">
      <c r="A1" s="4" t="s">
        <v>1571</v>
      </c>
      <c r="B1" s="4"/>
      <c r="C1" s="5"/>
      <c r="D1" s="5"/>
      <c r="E1" s="5"/>
      <c r="F1" s="5"/>
    </row>
    <row r="2" spans="1:6" s="2" customFormat="1" ht="28.5" customHeight="1">
      <c r="A2" s="6" t="s">
        <v>1572</v>
      </c>
      <c r="B2" s="6"/>
      <c r="C2" s="6"/>
      <c r="D2" s="6"/>
      <c r="E2" s="6"/>
      <c r="F2" s="6"/>
    </row>
    <row r="3" spans="1:6" ht="24" customHeight="1">
      <c r="A3" s="7" t="s">
        <v>43</v>
      </c>
      <c r="B3" s="7"/>
      <c r="C3" s="7"/>
      <c r="D3" s="7"/>
      <c r="E3" s="7"/>
      <c r="F3" s="7"/>
    </row>
    <row r="4" spans="1:6" ht="24" customHeight="1">
      <c r="A4" s="8" t="s">
        <v>1573</v>
      </c>
      <c r="B4" s="8" t="s">
        <v>1574</v>
      </c>
      <c r="C4" s="8" t="s">
        <v>1575</v>
      </c>
      <c r="D4" s="8" t="s">
        <v>1576</v>
      </c>
      <c r="E4" s="8" t="s">
        <v>1577</v>
      </c>
      <c r="F4" s="8" t="s">
        <v>1578</v>
      </c>
    </row>
    <row r="5" spans="1:6" ht="24" customHeight="1">
      <c r="A5" s="9">
        <v>1</v>
      </c>
      <c r="B5" s="9"/>
      <c r="C5" s="10"/>
      <c r="D5" s="9"/>
      <c r="E5" s="9"/>
      <c r="F5" s="9"/>
    </row>
    <row r="6" spans="1:6" ht="24" customHeight="1">
      <c r="A6" s="9">
        <v>2</v>
      </c>
      <c r="B6" s="9"/>
      <c r="C6" s="10"/>
      <c r="D6" s="9"/>
      <c r="E6" s="9"/>
      <c r="F6" s="9"/>
    </row>
    <row r="7" spans="1:6" ht="24" customHeight="1">
      <c r="A7" s="9">
        <v>3</v>
      </c>
      <c r="B7" s="11"/>
      <c r="C7" s="11"/>
      <c r="D7" s="11"/>
      <c r="E7" s="11"/>
      <c r="F7" s="12"/>
    </row>
  </sheetData>
  <sheetProtection/>
  <mergeCells count="3">
    <mergeCell ref="A1:B1"/>
    <mergeCell ref="A2:F2"/>
    <mergeCell ref="A3:F3"/>
  </mergeCells>
  <printOptions horizontalCentered="1"/>
  <pageMargins left="0.39305555555555555" right="0.39305555555555555" top="0.7868055555555555" bottom="0.7868055555555555" header="0" footer="0"/>
  <pageSetup firstPageNumber="58" useFirstPageNumber="1" horizontalDpi="600" verticalDpi="600" orientation="landscape" paperSize="9" scale="95"/>
  <headerFooter>
    <oddFooter>&amp;C59</oddFooter>
  </headerFooter>
</worksheet>
</file>

<file path=xl/worksheets/sheet5.xml><?xml version="1.0" encoding="utf-8"?>
<worksheet xmlns="http://schemas.openxmlformats.org/spreadsheetml/2006/main" xmlns:r="http://schemas.openxmlformats.org/officeDocument/2006/relationships">
  <sheetPr>
    <tabColor rgb="FF00FF00"/>
  </sheetPr>
  <dimension ref="A1:T42"/>
  <sheetViews>
    <sheetView showZeros="0" workbookViewId="0" topLeftCell="A1">
      <pane xSplit="1" ySplit="5" topLeftCell="D6" activePane="bottomRight" state="frozen"/>
      <selection pane="bottomRight" activeCell="E8" sqref="E8:E10"/>
    </sheetView>
  </sheetViews>
  <sheetFormatPr defaultColWidth="9.00390625" defaultRowHeight="21.75" customHeight="1"/>
  <cols>
    <col min="1" max="1" width="32.421875" style="379" customWidth="1"/>
    <col min="2" max="5" width="19.00390625" style="379" customWidth="1"/>
    <col min="6" max="6" width="19.00390625" style="379" hidden="1" customWidth="1"/>
    <col min="7" max="7" width="6.421875" style="380" hidden="1" customWidth="1"/>
    <col min="8" max="8" width="12.57421875" style="381" hidden="1" customWidth="1"/>
    <col min="9" max="9" width="18.28125" style="381" customWidth="1"/>
    <col min="10" max="10" width="18.57421875" style="382" customWidth="1"/>
    <col min="11" max="11" width="34.00390625" style="379" customWidth="1"/>
    <col min="12" max="13" width="17.421875" style="379" customWidth="1"/>
    <col min="14" max="14" width="18.57421875" style="379" customWidth="1"/>
    <col min="15" max="15" width="17.421875" style="383" customWidth="1"/>
    <col min="16" max="16" width="17.421875" style="383" hidden="1" customWidth="1"/>
    <col min="17" max="17" width="6.421875" style="380" hidden="1" customWidth="1"/>
    <col min="18" max="18" width="12.57421875" style="381" hidden="1" customWidth="1"/>
    <col min="19" max="19" width="18.28125" style="381" customWidth="1"/>
    <col min="20" max="20" width="17.421875" style="384" customWidth="1"/>
    <col min="21" max="21" width="12.57421875" style="381" bestFit="1" customWidth="1"/>
    <col min="22" max="22" width="12.57421875" style="379" bestFit="1" customWidth="1"/>
    <col min="23" max="23" width="9.00390625" style="379" customWidth="1"/>
    <col min="24" max="24" width="12.57421875" style="379" bestFit="1" customWidth="1"/>
    <col min="25" max="245" width="9.00390625" style="379" customWidth="1"/>
    <col min="246" max="246" width="4.8515625" style="379" customWidth="1"/>
    <col min="247" max="247" width="30.57421875" style="379" customWidth="1"/>
    <col min="248" max="248" width="17.00390625" style="379" customWidth="1"/>
    <col min="249" max="249" width="13.421875" style="379" customWidth="1"/>
    <col min="250" max="250" width="32.140625" style="379" customWidth="1"/>
    <col min="251" max="251" width="15.421875" style="379" customWidth="1"/>
    <col min="252" max="252" width="12.28125" style="379" customWidth="1"/>
    <col min="253" max="255" width="9.00390625" style="379" customWidth="1"/>
  </cols>
  <sheetData>
    <row r="1" spans="1:20" ht="15.75">
      <c r="A1" s="385" t="s">
        <v>100</v>
      </c>
      <c r="B1" s="385"/>
      <c r="C1" s="385"/>
      <c r="D1" s="385"/>
      <c r="E1" s="385"/>
      <c r="F1" s="385"/>
      <c r="G1" s="386"/>
      <c r="H1" s="387"/>
      <c r="I1" s="387"/>
      <c r="J1" s="418"/>
      <c r="K1" s="385" t="s">
        <v>101</v>
      </c>
      <c r="L1" s="385"/>
      <c r="M1" s="385"/>
      <c r="N1" s="385"/>
      <c r="O1" s="419"/>
      <c r="P1" s="419"/>
      <c r="Q1" s="386"/>
      <c r="R1" s="387"/>
      <c r="S1" s="387"/>
      <c r="T1" s="444"/>
    </row>
    <row r="2" spans="1:20" ht="23.25" customHeight="1">
      <c r="A2" s="83" t="s">
        <v>102</v>
      </c>
      <c r="B2" s="83"/>
      <c r="C2" s="83"/>
      <c r="D2" s="83"/>
      <c r="E2" s="83"/>
      <c r="F2" s="83"/>
      <c r="G2" s="193"/>
      <c r="H2" s="192"/>
      <c r="I2" s="192"/>
      <c r="J2" s="420"/>
      <c r="K2" s="83" t="s">
        <v>102</v>
      </c>
      <c r="L2" s="83"/>
      <c r="M2" s="83"/>
      <c r="N2" s="83"/>
      <c r="O2" s="157"/>
      <c r="P2" s="157"/>
      <c r="Q2" s="193"/>
      <c r="R2" s="192"/>
      <c r="S2" s="192"/>
      <c r="T2" s="83"/>
    </row>
    <row r="3" spans="1:20" ht="15.75">
      <c r="A3" s="360"/>
      <c r="B3" s="360"/>
      <c r="C3" s="360"/>
      <c r="D3" s="360"/>
      <c r="E3" s="360"/>
      <c r="F3" s="360"/>
      <c r="G3" s="388"/>
      <c r="H3" s="389"/>
      <c r="I3" s="389"/>
      <c r="J3" s="421" t="s">
        <v>43</v>
      </c>
      <c r="K3" s="360"/>
      <c r="L3" s="360"/>
      <c r="M3" s="360"/>
      <c r="N3" s="360"/>
      <c r="O3" s="422"/>
      <c r="P3" s="422"/>
      <c r="Q3" s="388"/>
      <c r="R3" s="389"/>
      <c r="S3" s="389"/>
      <c r="T3" s="445" t="s">
        <v>43</v>
      </c>
    </row>
    <row r="4" spans="1:20" ht="31.5">
      <c r="A4" s="390" t="s">
        <v>44</v>
      </c>
      <c r="B4" s="320" t="s">
        <v>103</v>
      </c>
      <c r="C4" s="320" t="s">
        <v>104</v>
      </c>
      <c r="D4" s="320" t="s">
        <v>105</v>
      </c>
      <c r="E4" s="320" t="s">
        <v>71</v>
      </c>
      <c r="F4" s="289" t="s">
        <v>106</v>
      </c>
      <c r="G4" s="391"/>
      <c r="H4" s="392" t="s">
        <v>107</v>
      </c>
      <c r="I4" s="202" t="s">
        <v>108</v>
      </c>
      <c r="J4" s="202" t="s">
        <v>109</v>
      </c>
      <c r="K4" s="390" t="s">
        <v>110</v>
      </c>
      <c r="L4" s="320" t="s">
        <v>103</v>
      </c>
      <c r="M4" s="320" t="s">
        <v>104</v>
      </c>
      <c r="N4" s="320" t="s">
        <v>105</v>
      </c>
      <c r="O4" s="203" t="s">
        <v>71</v>
      </c>
      <c r="P4" s="423" t="s">
        <v>106</v>
      </c>
      <c r="Q4" s="391"/>
      <c r="R4" s="392" t="s">
        <v>107</v>
      </c>
      <c r="S4" s="202" t="s">
        <v>108</v>
      </c>
      <c r="T4" s="446" t="s">
        <v>109</v>
      </c>
    </row>
    <row r="5" spans="1:20" ht="15.75">
      <c r="A5" s="393" t="s">
        <v>111</v>
      </c>
      <c r="B5" s="394">
        <f aca="true" t="shared" si="0" ref="B5:G5">B6+B29</f>
        <v>936881</v>
      </c>
      <c r="C5" s="394">
        <f t="shared" si="0"/>
        <v>965020</v>
      </c>
      <c r="D5" s="394">
        <f t="shared" si="0"/>
        <v>982252</v>
      </c>
      <c r="E5" s="394">
        <f t="shared" si="0"/>
        <v>985534</v>
      </c>
      <c r="F5" s="394">
        <f t="shared" si="0"/>
        <v>906124</v>
      </c>
      <c r="G5" s="209">
        <f t="shared" si="0"/>
        <v>98.56</v>
      </c>
      <c r="H5" s="217"/>
      <c r="I5" s="424"/>
      <c r="J5" s="425"/>
      <c r="K5" s="393" t="s">
        <v>112</v>
      </c>
      <c r="L5" s="394">
        <f aca="true" t="shared" si="1" ref="L5:Q5">L6+L31</f>
        <v>936881</v>
      </c>
      <c r="M5" s="394">
        <f t="shared" si="1"/>
        <v>965020</v>
      </c>
      <c r="N5" s="138">
        <f t="shared" si="1"/>
        <v>982252</v>
      </c>
      <c r="O5" s="138">
        <f t="shared" si="1"/>
        <v>985534</v>
      </c>
      <c r="P5" s="426">
        <f t="shared" si="1"/>
        <v>906124</v>
      </c>
      <c r="Q5" s="447">
        <f t="shared" si="1"/>
        <v>98.55</v>
      </c>
      <c r="R5" s="448"/>
      <c r="S5" s="424"/>
      <c r="T5" s="208"/>
    </row>
    <row r="6" spans="1:20" ht="16.5" customHeight="1">
      <c r="A6" s="210" t="s">
        <v>113</v>
      </c>
      <c r="B6" s="394">
        <f>B7+B21</f>
        <v>403000</v>
      </c>
      <c r="C6" s="394">
        <f>C7+C21</f>
        <v>386000</v>
      </c>
      <c r="D6" s="394">
        <f>D7+D21</f>
        <v>386000</v>
      </c>
      <c r="E6" s="394">
        <f>E7+E21</f>
        <v>389282</v>
      </c>
      <c r="F6" s="395">
        <f>F7+F21</f>
        <v>383418</v>
      </c>
      <c r="G6" s="209">
        <f aca="true" t="shared" si="2" ref="G6:G38">E6/10000</f>
        <v>38.93</v>
      </c>
      <c r="H6" s="217">
        <f>E6/C6*100</f>
        <v>100.9</v>
      </c>
      <c r="I6" s="427">
        <v>100.8</v>
      </c>
      <c r="J6" s="325">
        <v>1.5</v>
      </c>
      <c r="K6" s="210" t="s">
        <v>114</v>
      </c>
      <c r="L6" s="394">
        <f aca="true" t="shared" si="3" ref="L6:P6">SUM(L7:L30)</f>
        <v>858195</v>
      </c>
      <c r="M6" s="394">
        <f t="shared" si="3"/>
        <v>830034</v>
      </c>
      <c r="N6" s="138">
        <f t="shared" si="3"/>
        <v>830034</v>
      </c>
      <c r="O6" s="138">
        <f t="shared" si="3"/>
        <v>750036</v>
      </c>
      <c r="P6" s="426">
        <f t="shared" si="3"/>
        <v>652384</v>
      </c>
      <c r="Q6" s="447">
        <f aca="true" t="shared" si="4" ref="Q6:Q39">O6/10000</f>
        <v>75</v>
      </c>
      <c r="R6" s="448">
        <f aca="true" t="shared" si="5" ref="R6:R39">O6/N6*100</f>
        <v>90.4</v>
      </c>
      <c r="S6" s="424">
        <f>O6/N6*100</f>
        <v>90.4</v>
      </c>
      <c r="T6" s="325">
        <v>15</v>
      </c>
    </row>
    <row r="7" spans="1:20" ht="16.5" customHeight="1">
      <c r="A7" s="145" t="s">
        <v>115</v>
      </c>
      <c r="B7" s="396">
        <f>SUM(B8:B20)</f>
        <v>167000</v>
      </c>
      <c r="C7" s="396">
        <f>SUM(C8:C20)</f>
        <v>146000</v>
      </c>
      <c r="D7" s="396">
        <f>SUM(D8:D20)</f>
        <v>146000</v>
      </c>
      <c r="E7" s="396">
        <f>SUM(E8:E20)</f>
        <v>123703</v>
      </c>
      <c r="F7" s="397">
        <f>SUM(F8:F20)</f>
        <v>147171</v>
      </c>
      <c r="G7" s="209">
        <f t="shared" si="2"/>
        <v>12.37</v>
      </c>
      <c r="H7" s="217">
        <f aca="true" t="shared" si="6" ref="H7:H38">E7/C7*100</f>
        <v>84.7</v>
      </c>
      <c r="I7" s="427">
        <v>84.7</v>
      </c>
      <c r="J7" s="325">
        <v>-15.9</v>
      </c>
      <c r="K7" s="170" t="s">
        <v>116</v>
      </c>
      <c r="L7" s="396">
        <v>117313</v>
      </c>
      <c r="M7" s="396">
        <v>76739</v>
      </c>
      <c r="N7" s="176">
        <v>76739</v>
      </c>
      <c r="O7" s="176">
        <v>73069</v>
      </c>
      <c r="P7" s="428">
        <v>56924</v>
      </c>
      <c r="Q7" s="447">
        <f t="shared" si="4"/>
        <v>7.31</v>
      </c>
      <c r="R7" s="448">
        <f t="shared" si="5"/>
        <v>95.2</v>
      </c>
      <c r="S7" s="424">
        <f aca="true" t="shared" si="7" ref="S7:S30">O7/N7*100</f>
        <v>95.2</v>
      </c>
      <c r="T7" s="325">
        <v>28.4</v>
      </c>
    </row>
    <row r="8" spans="1:20" ht="16.5" customHeight="1">
      <c r="A8" s="145" t="s">
        <v>117</v>
      </c>
      <c r="B8" s="212">
        <v>43700</v>
      </c>
      <c r="C8" s="398">
        <v>26000</v>
      </c>
      <c r="D8" s="398">
        <v>26000</v>
      </c>
      <c r="E8" s="398">
        <v>19647</v>
      </c>
      <c r="F8" s="399">
        <v>37784</v>
      </c>
      <c r="G8" s="209">
        <f t="shared" si="2"/>
        <v>1.96</v>
      </c>
      <c r="H8" s="217">
        <f t="shared" si="6"/>
        <v>75.6</v>
      </c>
      <c r="I8" s="427">
        <v>75.6</v>
      </c>
      <c r="J8" s="325">
        <v>-48</v>
      </c>
      <c r="K8" s="170" t="s">
        <v>118</v>
      </c>
      <c r="L8" s="396">
        <v>596</v>
      </c>
      <c r="M8" s="400">
        <v>3800</v>
      </c>
      <c r="N8" s="429">
        <v>3800</v>
      </c>
      <c r="O8" s="429">
        <v>3752</v>
      </c>
      <c r="P8" s="430">
        <v>4106</v>
      </c>
      <c r="Q8" s="447">
        <f t="shared" si="4"/>
        <v>0.38</v>
      </c>
      <c r="R8" s="448">
        <f t="shared" si="5"/>
        <v>98.7</v>
      </c>
      <c r="S8" s="424">
        <f t="shared" si="7"/>
        <v>98.7</v>
      </c>
      <c r="T8" s="325">
        <v>-8.6</v>
      </c>
    </row>
    <row r="9" spans="1:20" ht="16.5" customHeight="1">
      <c r="A9" s="145" t="s">
        <v>119</v>
      </c>
      <c r="B9" s="212">
        <v>15490</v>
      </c>
      <c r="C9" s="398">
        <v>16000</v>
      </c>
      <c r="D9" s="398">
        <v>16000</v>
      </c>
      <c r="E9" s="398">
        <v>16916</v>
      </c>
      <c r="F9" s="399">
        <v>14423</v>
      </c>
      <c r="G9" s="209">
        <f t="shared" si="2"/>
        <v>1.69</v>
      </c>
      <c r="H9" s="217">
        <f t="shared" si="6"/>
        <v>105.7</v>
      </c>
      <c r="I9" s="427">
        <v>105.7</v>
      </c>
      <c r="J9" s="325">
        <v>17.3</v>
      </c>
      <c r="K9" s="170" t="s">
        <v>120</v>
      </c>
      <c r="L9" s="396">
        <v>33007</v>
      </c>
      <c r="M9" s="400">
        <v>41800</v>
      </c>
      <c r="N9" s="429">
        <v>41800</v>
      </c>
      <c r="O9" s="429">
        <v>41748</v>
      </c>
      <c r="P9" s="430">
        <v>38822</v>
      </c>
      <c r="Q9" s="447">
        <f t="shared" si="4"/>
        <v>4.17</v>
      </c>
      <c r="R9" s="448">
        <f t="shared" si="5"/>
        <v>99.9</v>
      </c>
      <c r="S9" s="424">
        <f t="shared" si="7"/>
        <v>99.9</v>
      </c>
      <c r="T9" s="325">
        <v>7.5</v>
      </c>
    </row>
    <row r="10" spans="1:20" ht="16.5" customHeight="1">
      <c r="A10" s="145" t="s">
        <v>121</v>
      </c>
      <c r="B10" s="212">
        <v>3460</v>
      </c>
      <c r="C10" s="398">
        <v>4000</v>
      </c>
      <c r="D10" s="398">
        <v>4000</v>
      </c>
      <c r="E10" s="398">
        <v>3493</v>
      </c>
      <c r="F10" s="399">
        <v>3308</v>
      </c>
      <c r="G10" s="209">
        <f t="shared" si="2"/>
        <v>0.35</v>
      </c>
      <c r="H10" s="217">
        <f t="shared" si="6"/>
        <v>87.3</v>
      </c>
      <c r="I10" s="427">
        <v>87.3</v>
      </c>
      <c r="J10" s="325">
        <v>5.6</v>
      </c>
      <c r="K10" s="170" t="s">
        <v>122</v>
      </c>
      <c r="L10" s="396">
        <v>154871</v>
      </c>
      <c r="M10" s="400">
        <v>141500</v>
      </c>
      <c r="N10" s="429">
        <v>141500</v>
      </c>
      <c r="O10" s="429">
        <v>140892</v>
      </c>
      <c r="P10" s="430">
        <v>138844</v>
      </c>
      <c r="Q10" s="447">
        <f t="shared" si="4"/>
        <v>14.09</v>
      </c>
      <c r="R10" s="448">
        <f t="shared" si="5"/>
        <v>99.6</v>
      </c>
      <c r="S10" s="424">
        <f t="shared" si="7"/>
        <v>99.6</v>
      </c>
      <c r="T10" s="325">
        <v>1.5</v>
      </c>
    </row>
    <row r="11" spans="1:20" ht="16.5" customHeight="1">
      <c r="A11" s="145" t="s">
        <v>123</v>
      </c>
      <c r="B11" s="212">
        <v>3842</v>
      </c>
      <c r="C11" s="398">
        <v>5000</v>
      </c>
      <c r="D11" s="398">
        <v>5000</v>
      </c>
      <c r="E11" s="398">
        <v>551</v>
      </c>
      <c r="F11" s="399">
        <v>1056</v>
      </c>
      <c r="G11" s="209">
        <f t="shared" si="2"/>
        <v>0.06</v>
      </c>
      <c r="H11" s="217">
        <f t="shared" si="6"/>
        <v>11</v>
      </c>
      <c r="I11" s="427">
        <v>11</v>
      </c>
      <c r="J11" s="325">
        <v>-47.8</v>
      </c>
      <c r="K11" s="170" t="s">
        <v>124</v>
      </c>
      <c r="L11" s="396">
        <v>24484</v>
      </c>
      <c r="M11" s="400">
        <v>13676</v>
      </c>
      <c r="N11" s="429">
        <v>13676</v>
      </c>
      <c r="O11" s="429">
        <v>13666</v>
      </c>
      <c r="P11" s="430">
        <v>9075</v>
      </c>
      <c r="Q11" s="447">
        <f t="shared" si="4"/>
        <v>1.37</v>
      </c>
      <c r="R11" s="448">
        <f t="shared" si="5"/>
        <v>99.9</v>
      </c>
      <c r="S11" s="424">
        <f t="shared" si="7"/>
        <v>99.9</v>
      </c>
      <c r="T11" s="325">
        <v>50.6</v>
      </c>
    </row>
    <row r="12" spans="1:20" ht="16.5" customHeight="1">
      <c r="A12" s="145" t="s">
        <v>125</v>
      </c>
      <c r="B12" s="212">
        <v>11670</v>
      </c>
      <c r="C12" s="398">
        <v>10000</v>
      </c>
      <c r="D12" s="398">
        <v>10000</v>
      </c>
      <c r="E12" s="398">
        <v>7698</v>
      </c>
      <c r="F12" s="399">
        <v>10160</v>
      </c>
      <c r="G12" s="209">
        <f t="shared" si="2"/>
        <v>0.77</v>
      </c>
      <c r="H12" s="217">
        <f t="shared" si="6"/>
        <v>77</v>
      </c>
      <c r="I12" s="427">
        <v>77</v>
      </c>
      <c r="J12" s="325">
        <v>-24.2</v>
      </c>
      <c r="K12" s="170" t="s">
        <v>126</v>
      </c>
      <c r="L12" s="396">
        <v>15630</v>
      </c>
      <c r="M12" s="400">
        <v>13192</v>
      </c>
      <c r="N12" s="429">
        <v>13192</v>
      </c>
      <c r="O12" s="429">
        <v>12143</v>
      </c>
      <c r="P12" s="430">
        <v>11301</v>
      </c>
      <c r="Q12" s="447">
        <f t="shared" si="4"/>
        <v>1.21</v>
      </c>
      <c r="R12" s="448">
        <f t="shared" si="5"/>
        <v>92</v>
      </c>
      <c r="S12" s="424">
        <f t="shared" si="7"/>
        <v>92</v>
      </c>
      <c r="T12" s="325">
        <v>7.5</v>
      </c>
    </row>
    <row r="13" spans="1:20" ht="16.5" customHeight="1">
      <c r="A13" s="145" t="s">
        <v>127</v>
      </c>
      <c r="B13" s="212">
        <v>9420</v>
      </c>
      <c r="C13" s="398">
        <v>11000</v>
      </c>
      <c r="D13" s="398">
        <v>11000</v>
      </c>
      <c r="E13" s="398">
        <v>10906</v>
      </c>
      <c r="F13" s="399">
        <v>9384</v>
      </c>
      <c r="G13" s="209">
        <f t="shared" si="2"/>
        <v>1.09</v>
      </c>
      <c r="H13" s="217">
        <f t="shared" si="6"/>
        <v>99.1</v>
      </c>
      <c r="I13" s="427">
        <v>99.1</v>
      </c>
      <c r="J13" s="325">
        <v>16.2</v>
      </c>
      <c r="K13" s="170" t="s">
        <v>128</v>
      </c>
      <c r="L13" s="396">
        <v>87263</v>
      </c>
      <c r="M13" s="400">
        <v>111788</v>
      </c>
      <c r="N13" s="429">
        <v>111788</v>
      </c>
      <c r="O13" s="429">
        <v>106602</v>
      </c>
      <c r="P13" s="430">
        <v>97526</v>
      </c>
      <c r="Q13" s="447">
        <f t="shared" si="4"/>
        <v>10.66</v>
      </c>
      <c r="R13" s="448">
        <f t="shared" si="5"/>
        <v>95.4</v>
      </c>
      <c r="S13" s="424">
        <f t="shared" si="7"/>
        <v>95.4</v>
      </c>
      <c r="T13" s="325">
        <v>9.3</v>
      </c>
    </row>
    <row r="14" spans="1:20" ht="16.5" customHeight="1">
      <c r="A14" s="145" t="s">
        <v>129</v>
      </c>
      <c r="B14" s="212">
        <v>3548</v>
      </c>
      <c r="C14" s="398">
        <v>3600</v>
      </c>
      <c r="D14" s="398">
        <v>3600</v>
      </c>
      <c r="E14" s="398">
        <v>3181</v>
      </c>
      <c r="F14" s="399">
        <v>3479</v>
      </c>
      <c r="G14" s="209">
        <f t="shared" si="2"/>
        <v>0.32</v>
      </c>
      <c r="H14" s="217">
        <f t="shared" si="6"/>
        <v>88.4</v>
      </c>
      <c r="I14" s="427">
        <v>88.3</v>
      </c>
      <c r="J14" s="325">
        <v>-8.6</v>
      </c>
      <c r="K14" s="170" t="s">
        <v>130</v>
      </c>
      <c r="L14" s="396">
        <v>73011</v>
      </c>
      <c r="M14" s="400">
        <v>84095</v>
      </c>
      <c r="N14" s="429">
        <v>84095</v>
      </c>
      <c r="O14" s="429">
        <v>83407</v>
      </c>
      <c r="P14" s="430">
        <v>65147</v>
      </c>
      <c r="Q14" s="447">
        <f t="shared" si="4"/>
        <v>8.34</v>
      </c>
      <c r="R14" s="448">
        <f t="shared" si="5"/>
        <v>99.2</v>
      </c>
      <c r="S14" s="424">
        <f t="shared" si="7"/>
        <v>99.2</v>
      </c>
      <c r="T14" s="325">
        <v>28</v>
      </c>
    </row>
    <row r="15" spans="1:20" ht="16.5" customHeight="1">
      <c r="A15" s="145" t="s">
        <v>131</v>
      </c>
      <c r="B15" s="212">
        <v>21809</v>
      </c>
      <c r="C15" s="398">
        <v>16000</v>
      </c>
      <c r="D15" s="398">
        <v>16000</v>
      </c>
      <c r="E15" s="398">
        <v>15449</v>
      </c>
      <c r="F15" s="399">
        <v>20730</v>
      </c>
      <c r="G15" s="209">
        <f t="shared" si="2"/>
        <v>1.54</v>
      </c>
      <c r="H15" s="217">
        <f t="shared" si="6"/>
        <v>96.6</v>
      </c>
      <c r="I15" s="427">
        <v>96.6</v>
      </c>
      <c r="J15" s="325">
        <v>-25.5</v>
      </c>
      <c r="K15" s="170" t="s">
        <v>132</v>
      </c>
      <c r="L15" s="396">
        <v>19985</v>
      </c>
      <c r="M15" s="400">
        <v>22000</v>
      </c>
      <c r="N15" s="429">
        <v>22000</v>
      </c>
      <c r="O15" s="429">
        <v>19810</v>
      </c>
      <c r="P15" s="430">
        <v>17446</v>
      </c>
      <c r="Q15" s="447">
        <f t="shared" si="4"/>
        <v>1.98</v>
      </c>
      <c r="R15" s="448">
        <f t="shared" si="5"/>
        <v>90</v>
      </c>
      <c r="S15" s="424">
        <f t="shared" si="7"/>
        <v>90</v>
      </c>
      <c r="T15" s="325">
        <v>13.6</v>
      </c>
    </row>
    <row r="16" spans="1:20" ht="16.5" customHeight="1">
      <c r="A16" s="145" t="s">
        <v>133</v>
      </c>
      <c r="B16" s="212">
        <v>8000</v>
      </c>
      <c r="C16" s="398">
        <v>21000</v>
      </c>
      <c r="D16" s="398">
        <v>21000</v>
      </c>
      <c r="E16" s="398">
        <v>18322</v>
      </c>
      <c r="F16" s="399">
        <v>7931</v>
      </c>
      <c r="G16" s="209">
        <f t="shared" si="2"/>
        <v>1.83</v>
      </c>
      <c r="H16" s="217">
        <f t="shared" si="6"/>
        <v>87.2</v>
      </c>
      <c r="I16" s="427">
        <v>87.2</v>
      </c>
      <c r="J16" s="325">
        <v>131</v>
      </c>
      <c r="K16" s="170" t="s">
        <v>134</v>
      </c>
      <c r="L16" s="396">
        <v>67112</v>
      </c>
      <c r="M16" s="400">
        <v>140000</v>
      </c>
      <c r="N16" s="429">
        <v>140000</v>
      </c>
      <c r="O16" s="429">
        <v>107906</v>
      </c>
      <c r="P16" s="430">
        <v>86504</v>
      </c>
      <c r="Q16" s="447">
        <f t="shared" si="4"/>
        <v>10.79</v>
      </c>
      <c r="R16" s="448">
        <f t="shared" si="5"/>
        <v>77.1</v>
      </c>
      <c r="S16" s="424">
        <f t="shared" si="7"/>
        <v>77.1</v>
      </c>
      <c r="T16" s="325">
        <v>24.7</v>
      </c>
    </row>
    <row r="17" spans="1:20" ht="16.5" customHeight="1">
      <c r="A17" s="145" t="s">
        <v>135</v>
      </c>
      <c r="B17" s="212">
        <v>5561</v>
      </c>
      <c r="C17" s="398">
        <v>8000</v>
      </c>
      <c r="D17" s="398">
        <v>8000</v>
      </c>
      <c r="E17" s="398">
        <v>7365</v>
      </c>
      <c r="F17" s="399">
        <v>3896</v>
      </c>
      <c r="G17" s="209">
        <f t="shared" si="2"/>
        <v>0.74</v>
      </c>
      <c r="H17" s="217">
        <f t="shared" si="6"/>
        <v>92.1</v>
      </c>
      <c r="I17" s="427">
        <v>92.1</v>
      </c>
      <c r="J17" s="325">
        <v>89</v>
      </c>
      <c r="K17" s="170" t="s">
        <v>136</v>
      </c>
      <c r="L17" s="396">
        <v>113439</v>
      </c>
      <c r="M17" s="400">
        <v>90000</v>
      </c>
      <c r="N17" s="429">
        <v>90000</v>
      </c>
      <c r="O17" s="429">
        <v>60854</v>
      </c>
      <c r="P17" s="430">
        <v>52223</v>
      </c>
      <c r="Q17" s="447">
        <f t="shared" si="4"/>
        <v>6.09</v>
      </c>
      <c r="R17" s="448">
        <f t="shared" si="5"/>
        <v>67.6</v>
      </c>
      <c r="S17" s="424">
        <f t="shared" si="7"/>
        <v>67.6</v>
      </c>
      <c r="T17" s="325">
        <v>16.5</v>
      </c>
    </row>
    <row r="18" spans="1:20" ht="16.5" customHeight="1">
      <c r="A18" s="145" t="s">
        <v>137</v>
      </c>
      <c r="B18" s="212">
        <v>40200</v>
      </c>
      <c r="C18" s="398">
        <v>25000</v>
      </c>
      <c r="D18" s="398">
        <v>25000</v>
      </c>
      <c r="E18" s="398">
        <v>19904</v>
      </c>
      <c r="F18" s="399">
        <v>34802</v>
      </c>
      <c r="G18" s="209">
        <f t="shared" si="2"/>
        <v>1.99</v>
      </c>
      <c r="H18" s="217">
        <f t="shared" si="6"/>
        <v>79.6</v>
      </c>
      <c r="I18" s="427">
        <v>79.6</v>
      </c>
      <c r="J18" s="325">
        <v>-42.8</v>
      </c>
      <c r="K18" s="170" t="s">
        <v>138</v>
      </c>
      <c r="L18" s="396">
        <v>43382</v>
      </c>
      <c r="M18" s="400">
        <v>38308</v>
      </c>
      <c r="N18" s="176">
        <v>38308</v>
      </c>
      <c r="O18" s="176">
        <v>34124</v>
      </c>
      <c r="P18" s="428">
        <v>21581</v>
      </c>
      <c r="Q18" s="447">
        <f t="shared" si="4"/>
        <v>3.41</v>
      </c>
      <c r="R18" s="448">
        <f t="shared" si="5"/>
        <v>89.1</v>
      </c>
      <c r="S18" s="424">
        <f t="shared" si="7"/>
        <v>89.1</v>
      </c>
      <c r="T18" s="325">
        <v>58.1</v>
      </c>
    </row>
    <row r="19" spans="1:20" ht="16.5" customHeight="1">
      <c r="A19" s="145" t="s">
        <v>139</v>
      </c>
      <c r="B19" s="212">
        <v>300</v>
      </c>
      <c r="C19" s="398">
        <v>400</v>
      </c>
      <c r="D19" s="398">
        <v>400</v>
      </c>
      <c r="E19" s="398">
        <v>257</v>
      </c>
      <c r="F19" s="399">
        <v>218</v>
      </c>
      <c r="G19" s="209">
        <f t="shared" si="2"/>
        <v>0.03</v>
      </c>
      <c r="H19" s="217">
        <f t="shared" si="6"/>
        <v>64.3</v>
      </c>
      <c r="I19" s="427">
        <v>64.3</v>
      </c>
      <c r="J19" s="325">
        <v>17.9</v>
      </c>
      <c r="K19" s="170" t="s">
        <v>140</v>
      </c>
      <c r="L19" s="396">
        <v>9891</v>
      </c>
      <c r="M19" s="400">
        <v>7277</v>
      </c>
      <c r="N19" s="429">
        <v>7277</v>
      </c>
      <c r="O19" s="429">
        <v>7257</v>
      </c>
      <c r="P19" s="430">
        <v>4817</v>
      </c>
      <c r="Q19" s="447">
        <f t="shared" si="4"/>
        <v>0.73</v>
      </c>
      <c r="R19" s="448">
        <f t="shared" si="5"/>
        <v>99.7</v>
      </c>
      <c r="S19" s="424">
        <f t="shared" si="7"/>
        <v>99.7</v>
      </c>
      <c r="T19" s="325">
        <v>50.7</v>
      </c>
    </row>
    <row r="20" spans="1:20" ht="16.5" customHeight="1">
      <c r="A20" s="145" t="s">
        <v>141</v>
      </c>
      <c r="B20" s="212"/>
      <c r="C20" s="400"/>
      <c r="D20" s="398"/>
      <c r="E20" s="398">
        <v>14</v>
      </c>
      <c r="F20" s="399">
        <v>0</v>
      </c>
      <c r="G20" s="209">
        <f t="shared" si="2"/>
        <v>0</v>
      </c>
      <c r="H20" s="217" t="e">
        <f t="shared" si="6"/>
        <v>#DIV/0!</v>
      </c>
      <c r="I20" s="424"/>
      <c r="J20" s="325"/>
      <c r="K20" s="170" t="s">
        <v>142</v>
      </c>
      <c r="L20" s="396">
        <v>5175</v>
      </c>
      <c r="M20" s="400">
        <v>1900</v>
      </c>
      <c r="N20" s="429">
        <v>1900</v>
      </c>
      <c r="O20" s="429">
        <v>1842</v>
      </c>
      <c r="P20" s="430">
        <v>1754</v>
      </c>
      <c r="Q20" s="447">
        <f t="shared" si="4"/>
        <v>0.18</v>
      </c>
      <c r="R20" s="448">
        <f t="shared" si="5"/>
        <v>96.9</v>
      </c>
      <c r="S20" s="424">
        <f t="shared" si="7"/>
        <v>96.9</v>
      </c>
      <c r="T20" s="325">
        <v>5</v>
      </c>
    </row>
    <row r="21" spans="1:20" ht="16.5" customHeight="1">
      <c r="A21" s="145" t="s">
        <v>143</v>
      </c>
      <c r="B21" s="396">
        <f>SUM(B22:B27)</f>
        <v>236000</v>
      </c>
      <c r="C21" s="396">
        <f>SUM(C22:C28)</f>
        <v>240000</v>
      </c>
      <c r="D21" s="401">
        <f>SUM(D22:D28)</f>
        <v>240000</v>
      </c>
      <c r="E21" s="401">
        <f>SUM(E22:E28)</f>
        <v>265579</v>
      </c>
      <c r="F21" s="397">
        <f>SUM(F22:F28)</f>
        <v>236247</v>
      </c>
      <c r="G21" s="209">
        <f t="shared" si="2"/>
        <v>26.56</v>
      </c>
      <c r="H21" s="217">
        <f t="shared" si="6"/>
        <v>110.7</v>
      </c>
      <c r="I21" s="427">
        <v>110.7</v>
      </c>
      <c r="J21" s="325">
        <v>12.4</v>
      </c>
      <c r="K21" s="170" t="s">
        <v>144</v>
      </c>
      <c r="L21" s="396">
        <v>1241</v>
      </c>
      <c r="M21" s="400">
        <v>1380</v>
      </c>
      <c r="N21" s="429">
        <v>1380</v>
      </c>
      <c r="O21" s="429">
        <v>1376</v>
      </c>
      <c r="P21" s="430">
        <v>984</v>
      </c>
      <c r="Q21" s="447">
        <f t="shared" si="4"/>
        <v>0.14</v>
      </c>
      <c r="R21" s="448">
        <f t="shared" si="5"/>
        <v>99.7</v>
      </c>
      <c r="S21" s="424">
        <f t="shared" si="7"/>
        <v>99.7</v>
      </c>
      <c r="T21" s="325">
        <v>39.8</v>
      </c>
    </row>
    <row r="22" spans="1:20" ht="16.5" customHeight="1">
      <c r="A22" s="145" t="s">
        <v>145</v>
      </c>
      <c r="B22" s="212">
        <v>77700</v>
      </c>
      <c r="C22" s="212">
        <v>80000</v>
      </c>
      <c r="D22" s="398">
        <v>80000</v>
      </c>
      <c r="E22" s="398">
        <v>81641</v>
      </c>
      <c r="F22" s="399">
        <v>73166</v>
      </c>
      <c r="G22" s="209">
        <f t="shared" si="2"/>
        <v>8.16</v>
      </c>
      <c r="H22" s="217">
        <f t="shared" si="6"/>
        <v>102.1</v>
      </c>
      <c r="I22" s="427">
        <v>102.1</v>
      </c>
      <c r="J22" s="325">
        <v>11.6</v>
      </c>
      <c r="K22" s="431" t="s">
        <v>146</v>
      </c>
      <c r="L22" s="396">
        <v>500</v>
      </c>
      <c r="M22" s="400">
        <v>500</v>
      </c>
      <c r="N22" s="429">
        <v>500</v>
      </c>
      <c r="O22" s="429">
        <v>500</v>
      </c>
      <c r="P22" s="430">
        <v>1000</v>
      </c>
      <c r="Q22" s="447">
        <f t="shared" si="4"/>
        <v>0.05</v>
      </c>
      <c r="R22" s="448">
        <f t="shared" si="5"/>
        <v>100</v>
      </c>
      <c r="S22" s="424">
        <f t="shared" si="7"/>
        <v>100</v>
      </c>
      <c r="T22" s="325">
        <v>-50</v>
      </c>
    </row>
    <row r="23" spans="1:20" ht="16.5" customHeight="1">
      <c r="A23" s="145" t="s">
        <v>147</v>
      </c>
      <c r="B23" s="212">
        <v>14500</v>
      </c>
      <c r="C23" s="212">
        <v>34000</v>
      </c>
      <c r="D23" s="398">
        <v>34000</v>
      </c>
      <c r="E23" s="398">
        <v>53196</v>
      </c>
      <c r="F23" s="399">
        <v>6822</v>
      </c>
      <c r="G23" s="209">
        <f t="shared" si="2"/>
        <v>5.32</v>
      </c>
      <c r="H23" s="217">
        <f t="shared" si="6"/>
        <v>156.5</v>
      </c>
      <c r="I23" s="427">
        <v>156.5</v>
      </c>
      <c r="J23" s="325">
        <v>679.8</v>
      </c>
      <c r="K23" s="170" t="s">
        <v>148</v>
      </c>
      <c r="L23" s="396">
        <v>17102</v>
      </c>
      <c r="M23" s="400">
        <v>3500</v>
      </c>
      <c r="N23" s="429">
        <v>3500</v>
      </c>
      <c r="O23" s="429">
        <v>3479</v>
      </c>
      <c r="P23" s="430">
        <v>5138</v>
      </c>
      <c r="Q23" s="447">
        <f t="shared" si="4"/>
        <v>0.35</v>
      </c>
      <c r="R23" s="448">
        <f t="shared" si="5"/>
        <v>99.4</v>
      </c>
      <c r="S23" s="424">
        <f t="shared" si="7"/>
        <v>99.4</v>
      </c>
      <c r="T23" s="325">
        <v>-32.3</v>
      </c>
    </row>
    <row r="24" spans="1:20" ht="16.5" customHeight="1">
      <c r="A24" s="145" t="s">
        <v>149</v>
      </c>
      <c r="B24" s="212">
        <v>6000</v>
      </c>
      <c r="C24" s="212">
        <v>4000</v>
      </c>
      <c r="D24" s="398">
        <v>4000</v>
      </c>
      <c r="E24" s="398">
        <v>4428</v>
      </c>
      <c r="F24" s="399">
        <v>7647</v>
      </c>
      <c r="G24" s="209">
        <f t="shared" si="2"/>
        <v>0.44</v>
      </c>
      <c r="H24" s="217">
        <f t="shared" si="6"/>
        <v>110.7</v>
      </c>
      <c r="I24" s="427">
        <v>110.7</v>
      </c>
      <c r="J24" s="325">
        <v>-42.1</v>
      </c>
      <c r="K24" s="170" t="s">
        <v>150</v>
      </c>
      <c r="L24" s="396">
        <v>14866</v>
      </c>
      <c r="M24" s="400">
        <v>11592</v>
      </c>
      <c r="N24" s="429">
        <v>11592</v>
      </c>
      <c r="O24" s="429">
        <v>11564</v>
      </c>
      <c r="P24" s="430">
        <v>11049</v>
      </c>
      <c r="Q24" s="447">
        <f t="shared" si="4"/>
        <v>1.16</v>
      </c>
      <c r="R24" s="448">
        <f t="shared" si="5"/>
        <v>99.8</v>
      </c>
      <c r="S24" s="424">
        <f t="shared" si="7"/>
        <v>99.8</v>
      </c>
      <c r="T24" s="325">
        <v>4.7</v>
      </c>
    </row>
    <row r="25" spans="1:20" ht="16.5" customHeight="1">
      <c r="A25" s="137" t="s">
        <v>151</v>
      </c>
      <c r="B25" s="212">
        <v>132000</v>
      </c>
      <c r="C25" s="212">
        <v>120000</v>
      </c>
      <c r="D25" s="398">
        <v>120000</v>
      </c>
      <c r="E25" s="398">
        <v>122938</v>
      </c>
      <c r="F25" s="399">
        <v>144223</v>
      </c>
      <c r="G25" s="209">
        <f t="shared" si="2"/>
        <v>12.29</v>
      </c>
      <c r="H25" s="217">
        <f t="shared" si="6"/>
        <v>102.4</v>
      </c>
      <c r="I25" s="427">
        <v>102</v>
      </c>
      <c r="J25" s="325">
        <v>-14.8</v>
      </c>
      <c r="K25" s="170" t="s">
        <v>152</v>
      </c>
      <c r="L25" s="396">
        <v>297</v>
      </c>
      <c r="M25" s="432">
        <v>597</v>
      </c>
      <c r="N25" s="352">
        <v>597</v>
      </c>
      <c r="O25" s="352">
        <v>597</v>
      </c>
      <c r="P25" s="292"/>
      <c r="Q25" s="447">
        <f t="shared" si="4"/>
        <v>0.06</v>
      </c>
      <c r="R25" s="448">
        <f t="shared" si="5"/>
        <v>100</v>
      </c>
      <c r="S25" s="424">
        <f t="shared" si="7"/>
        <v>100</v>
      </c>
      <c r="T25" s="424"/>
    </row>
    <row r="26" spans="1:20" ht="16.5" customHeight="1">
      <c r="A26" s="137" t="s">
        <v>153</v>
      </c>
      <c r="B26" s="212">
        <v>5800</v>
      </c>
      <c r="C26" s="212"/>
      <c r="D26" s="398"/>
      <c r="E26" s="398">
        <v>112</v>
      </c>
      <c r="F26" s="399"/>
      <c r="G26" s="209">
        <f t="shared" si="2"/>
        <v>0.01</v>
      </c>
      <c r="H26" s="217" t="e">
        <f t="shared" si="6"/>
        <v>#DIV/0!</v>
      </c>
      <c r="I26" s="424"/>
      <c r="J26" s="325"/>
      <c r="K26" s="170" t="s">
        <v>154</v>
      </c>
      <c r="L26" s="396">
        <v>11030</v>
      </c>
      <c r="M26" s="432">
        <v>7390</v>
      </c>
      <c r="N26" s="352">
        <v>7390</v>
      </c>
      <c r="O26" s="352">
        <v>7135</v>
      </c>
      <c r="P26" s="292">
        <v>10322</v>
      </c>
      <c r="Q26" s="447">
        <f t="shared" si="4"/>
        <v>0.71</v>
      </c>
      <c r="R26" s="448">
        <f t="shared" si="5"/>
        <v>96.5</v>
      </c>
      <c r="S26" s="424">
        <f t="shared" si="7"/>
        <v>96.5</v>
      </c>
      <c r="T26" s="424">
        <v>-30.9</v>
      </c>
    </row>
    <row r="27" spans="1:20" ht="16.5" customHeight="1">
      <c r="A27" s="210" t="s">
        <v>155</v>
      </c>
      <c r="B27" s="394"/>
      <c r="C27" s="402"/>
      <c r="D27" s="394"/>
      <c r="E27" s="394">
        <v>750</v>
      </c>
      <c r="F27" s="395"/>
      <c r="G27" s="209">
        <f t="shared" si="2"/>
        <v>0.08</v>
      </c>
      <c r="H27" s="217" t="e">
        <f t="shared" si="6"/>
        <v>#DIV/0!</v>
      </c>
      <c r="I27" s="424"/>
      <c r="J27" s="325"/>
      <c r="K27" s="170" t="s">
        <v>156</v>
      </c>
      <c r="L27" s="396">
        <v>15000</v>
      </c>
      <c r="M27" s="432">
        <v>0</v>
      </c>
      <c r="N27" s="352">
        <v>0</v>
      </c>
      <c r="O27" s="352">
        <v>0</v>
      </c>
      <c r="P27" s="292">
        <v>0</v>
      </c>
      <c r="Q27" s="447">
        <f t="shared" si="4"/>
        <v>0</v>
      </c>
      <c r="R27" s="448"/>
      <c r="S27" s="424"/>
      <c r="T27" s="424"/>
    </row>
    <row r="28" spans="1:20" ht="16.5" customHeight="1">
      <c r="A28" s="137" t="s">
        <v>157</v>
      </c>
      <c r="B28" s="403"/>
      <c r="C28" s="404">
        <v>2000</v>
      </c>
      <c r="D28" s="396">
        <v>2000</v>
      </c>
      <c r="E28" s="396">
        <v>2514</v>
      </c>
      <c r="F28" s="397">
        <v>4389</v>
      </c>
      <c r="G28" s="209">
        <f t="shared" si="2"/>
        <v>0.25</v>
      </c>
      <c r="H28" s="217">
        <f t="shared" si="6"/>
        <v>125.7</v>
      </c>
      <c r="I28" s="427">
        <v>125.7</v>
      </c>
      <c r="J28" s="325">
        <v>-42.7</v>
      </c>
      <c r="K28" s="170" t="s">
        <v>158</v>
      </c>
      <c r="L28" s="396">
        <v>15000</v>
      </c>
      <c r="M28" s="432">
        <v>0</v>
      </c>
      <c r="N28" s="352">
        <v>0</v>
      </c>
      <c r="O28" s="352"/>
      <c r="P28" s="292"/>
      <c r="Q28" s="447">
        <f t="shared" si="4"/>
        <v>0</v>
      </c>
      <c r="R28" s="448"/>
      <c r="S28" s="424"/>
      <c r="T28" s="424"/>
    </row>
    <row r="29" spans="1:20" ht="16.5" customHeight="1">
      <c r="A29" s="210" t="s">
        <v>159</v>
      </c>
      <c r="B29" s="398">
        <f>B30+B31+B32+B33+B34+B38</f>
        <v>533881</v>
      </c>
      <c r="C29" s="398">
        <f>C30+C31+C32+C33+C34+C38</f>
        <v>579020</v>
      </c>
      <c r="D29" s="396">
        <f>D30+D31+D32+D33+D34+D38</f>
        <v>596252</v>
      </c>
      <c r="E29" s="396">
        <f>E30+E31+E32+E33+E34+E38</f>
        <v>596252</v>
      </c>
      <c r="F29" s="396">
        <f>F30+F31+F32+F33+F34+F38</f>
        <v>522706</v>
      </c>
      <c r="G29" s="209">
        <f t="shared" si="2"/>
        <v>59.63</v>
      </c>
      <c r="H29" s="217">
        <f t="shared" si="6"/>
        <v>103</v>
      </c>
      <c r="I29" s="424"/>
      <c r="J29" s="325"/>
      <c r="K29" s="170" t="s">
        <v>160</v>
      </c>
      <c r="L29" s="394">
        <v>18000</v>
      </c>
      <c r="M29" s="432">
        <v>19000</v>
      </c>
      <c r="N29" s="352">
        <v>19000</v>
      </c>
      <c r="O29" s="352">
        <v>18309</v>
      </c>
      <c r="P29" s="292">
        <v>17817</v>
      </c>
      <c r="Q29" s="447">
        <f t="shared" si="4"/>
        <v>1.83</v>
      </c>
      <c r="R29" s="448">
        <f t="shared" si="5"/>
        <v>96.4</v>
      </c>
      <c r="S29" s="424">
        <f t="shared" si="7"/>
        <v>96.4</v>
      </c>
      <c r="T29" s="424">
        <v>2.8</v>
      </c>
    </row>
    <row r="30" spans="1:20" ht="16.5" customHeight="1">
      <c r="A30" s="405" t="s">
        <v>161</v>
      </c>
      <c r="B30" s="218">
        <v>178878</v>
      </c>
      <c r="C30" s="404">
        <v>252734</v>
      </c>
      <c r="D30" s="404">
        <v>269994</v>
      </c>
      <c r="E30" s="404">
        <v>269994</v>
      </c>
      <c r="F30" s="406">
        <v>220565</v>
      </c>
      <c r="G30" s="209">
        <f t="shared" si="2"/>
        <v>27</v>
      </c>
      <c r="H30" s="217">
        <f t="shared" si="6"/>
        <v>106.8</v>
      </c>
      <c r="I30" s="424"/>
      <c r="J30" s="433"/>
      <c r="K30" s="170" t="s">
        <v>162</v>
      </c>
      <c r="L30" s="394"/>
      <c r="M30" s="394">
        <v>0</v>
      </c>
      <c r="N30" s="138">
        <v>0</v>
      </c>
      <c r="O30" s="138">
        <v>4</v>
      </c>
      <c r="P30" s="292">
        <v>4</v>
      </c>
      <c r="Q30" s="447">
        <f t="shared" si="4"/>
        <v>0</v>
      </c>
      <c r="R30" s="448"/>
      <c r="S30" s="424"/>
      <c r="T30" s="424"/>
    </row>
    <row r="31" spans="1:20" ht="16.5" customHeight="1">
      <c r="A31" s="405" t="s">
        <v>163</v>
      </c>
      <c r="B31" s="218"/>
      <c r="C31" s="398"/>
      <c r="D31" s="398"/>
      <c r="E31" s="398"/>
      <c r="F31" s="399">
        <v>7709</v>
      </c>
      <c r="G31" s="209">
        <f t="shared" si="2"/>
        <v>0</v>
      </c>
      <c r="H31" s="217" t="e">
        <f t="shared" si="6"/>
        <v>#DIV/0!</v>
      </c>
      <c r="I31" s="424"/>
      <c r="J31" s="433"/>
      <c r="K31" s="210" t="s">
        <v>164</v>
      </c>
      <c r="L31" s="398">
        <f>L32+L33</f>
        <v>78686</v>
      </c>
      <c r="M31" s="394">
        <f>M32+M33+M34</f>
        <v>134986</v>
      </c>
      <c r="N31" s="138">
        <f>N32+N33+N34+N37+N38+N39</f>
        <v>152218</v>
      </c>
      <c r="O31" s="138">
        <f>O32+O33+O34+O37+O38+O39</f>
        <v>235498</v>
      </c>
      <c r="P31" s="426">
        <f>P32+P33+P34+P37+P38</f>
        <v>253740</v>
      </c>
      <c r="Q31" s="447">
        <f t="shared" si="4"/>
        <v>23.55</v>
      </c>
      <c r="R31" s="448"/>
      <c r="S31" s="424"/>
      <c r="T31" s="424"/>
    </row>
    <row r="32" spans="1:20" ht="16.5" customHeight="1">
      <c r="A32" s="405" t="s">
        <v>165</v>
      </c>
      <c r="B32" s="212">
        <v>23300</v>
      </c>
      <c r="C32" s="404">
        <v>23300</v>
      </c>
      <c r="D32" s="404">
        <v>23300</v>
      </c>
      <c r="E32" s="404">
        <v>23300</v>
      </c>
      <c r="F32" s="406">
        <v>20204</v>
      </c>
      <c r="G32" s="209">
        <f t="shared" si="2"/>
        <v>2.33</v>
      </c>
      <c r="H32" s="217">
        <f t="shared" si="6"/>
        <v>100</v>
      </c>
      <c r="I32" s="424"/>
      <c r="J32" s="433"/>
      <c r="K32" s="405" t="s">
        <v>166</v>
      </c>
      <c r="L32" s="398">
        <v>40125</v>
      </c>
      <c r="M32" s="394">
        <v>40125</v>
      </c>
      <c r="N32" s="138">
        <v>40125</v>
      </c>
      <c r="O32" s="138">
        <v>33029</v>
      </c>
      <c r="P32" s="426">
        <v>37337</v>
      </c>
      <c r="Q32" s="447">
        <f t="shared" si="4"/>
        <v>3.3</v>
      </c>
      <c r="R32" s="448"/>
      <c r="S32" s="424"/>
      <c r="T32" s="325"/>
    </row>
    <row r="33" spans="1:20" ht="16.5" customHeight="1">
      <c r="A33" s="405" t="s">
        <v>167</v>
      </c>
      <c r="B33" s="218">
        <v>281000</v>
      </c>
      <c r="C33" s="404">
        <v>181000</v>
      </c>
      <c r="D33" s="404">
        <v>180972</v>
      </c>
      <c r="E33" s="404">
        <v>180972</v>
      </c>
      <c r="F33" s="406">
        <v>172917</v>
      </c>
      <c r="G33" s="209">
        <f t="shared" si="2"/>
        <v>18.1</v>
      </c>
      <c r="H33" s="217">
        <f t="shared" si="6"/>
        <v>100</v>
      </c>
      <c r="I33" s="424"/>
      <c r="J33" s="433"/>
      <c r="K33" s="405" t="s">
        <v>168</v>
      </c>
      <c r="L33" s="398">
        <v>38561</v>
      </c>
      <c r="M33" s="398">
        <v>38561</v>
      </c>
      <c r="N33" s="429">
        <v>38561</v>
      </c>
      <c r="O33" s="429">
        <v>53543</v>
      </c>
      <c r="P33" s="430">
        <v>79000</v>
      </c>
      <c r="Q33" s="447">
        <f t="shared" si="4"/>
        <v>5.35</v>
      </c>
      <c r="R33" s="448"/>
      <c r="S33" s="325"/>
      <c r="T33" s="424"/>
    </row>
    <row r="34" spans="1:20" ht="16.5" customHeight="1">
      <c r="A34" s="405" t="s">
        <v>169</v>
      </c>
      <c r="C34" s="407">
        <f>C35+C36</f>
        <v>71300</v>
      </c>
      <c r="D34" s="407">
        <f>D35+D36</f>
        <v>71300</v>
      </c>
      <c r="E34" s="407">
        <f>E35+E36</f>
        <v>71300</v>
      </c>
      <c r="F34" s="408">
        <v>93000</v>
      </c>
      <c r="G34" s="209">
        <f t="shared" si="2"/>
        <v>7.13</v>
      </c>
      <c r="H34" s="217">
        <f t="shared" si="6"/>
        <v>100</v>
      </c>
      <c r="I34" s="424"/>
      <c r="J34" s="433"/>
      <c r="K34" s="405" t="s">
        <v>170</v>
      </c>
      <c r="L34" s="398"/>
      <c r="M34" s="398">
        <v>56300</v>
      </c>
      <c r="N34" s="429">
        <f>N35</f>
        <v>56300</v>
      </c>
      <c r="O34" s="429">
        <v>56839</v>
      </c>
      <c r="P34" s="430">
        <v>63417</v>
      </c>
      <c r="Q34" s="447">
        <f t="shared" si="4"/>
        <v>5.68</v>
      </c>
      <c r="R34" s="448"/>
      <c r="S34" s="325"/>
      <c r="T34" s="449"/>
    </row>
    <row r="35" spans="1:20" ht="16.5" customHeight="1">
      <c r="A35" s="405" t="s">
        <v>171</v>
      </c>
      <c r="B35" s="396"/>
      <c r="C35" s="401">
        <v>15000</v>
      </c>
      <c r="D35" s="409">
        <v>15000</v>
      </c>
      <c r="E35" s="409">
        <v>15000</v>
      </c>
      <c r="F35" s="410"/>
      <c r="G35" s="209">
        <f t="shared" si="2"/>
        <v>1.5</v>
      </c>
      <c r="H35" s="217">
        <f t="shared" si="6"/>
        <v>100</v>
      </c>
      <c r="I35" s="424"/>
      <c r="J35" s="433"/>
      <c r="K35" s="405" t="s">
        <v>172</v>
      </c>
      <c r="L35" s="398"/>
      <c r="M35" s="434">
        <v>56300</v>
      </c>
      <c r="N35" s="434">
        <v>56300</v>
      </c>
      <c r="O35" s="435">
        <v>56839</v>
      </c>
      <c r="P35" s="436">
        <v>63417</v>
      </c>
      <c r="Q35" s="447">
        <f t="shared" si="4"/>
        <v>5.68</v>
      </c>
      <c r="R35" s="448"/>
      <c r="S35" s="325"/>
      <c r="T35" s="449"/>
    </row>
    <row r="36" spans="1:20" ht="16.5" customHeight="1">
      <c r="A36" s="405" t="s">
        <v>173</v>
      </c>
      <c r="B36" s="396"/>
      <c r="C36" s="396">
        <v>56300</v>
      </c>
      <c r="D36" s="411">
        <v>56300</v>
      </c>
      <c r="E36" s="411">
        <v>56300</v>
      </c>
      <c r="F36" s="397"/>
      <c r="G36" s="209">
        <f t="shared" si="2"/>
        <v>5.63</v>
      </c>
      <c r="H36" s="217">
        <f t="shared" si="6"/>
        <v>100</v>
      </c>
      <c r="I36" s="424"/>
      <c r="J36" s="433"/>
      <c r="K36" s="405" t="s">
        <v>174</v>
      </c>
      <c r="L36" s="398"/>
      <c r="M36" s="398"/>
      <c r="N36" s="429"/>
      <c r="O36" s="429"/>
      <c r="P36" s="430"/>
      <c r="Q36" s="447">
        <f t="shared" si="4"/>
        <v>0</v>
      </c>
      <c r="R36" s="448"/>
      <c r="S36" s="325"/>
      <c r="T36" s="449"/>
    </row>
    <row r="37" spans="1:20" ht="16.5" customHeight="1">
      <c r="A37" s="143" t="s">
        <v>175</v>
      </c>
      <c r="B37" s="396"/>
      <c r="C37" s="396"/>
      <c r="D37" s="396"/>
      <c r="E37" s="396"/>
      <c r="F37" s="397"/>
      <c r="G37" s="209">
        <f t="shared" si="2"/>
        <v>0</v>
      </c>
      <c r="H37" s="217" t="e">
        <f t="shared" si="6"/>
        <v>#DIV/0!</v>
      </c>
      <c r="I37" s="424"/>
      <c r="J37" s="433"/>
      <c r="K37" s="405" t="s">
        <v>176</v>
      </c>
      <c r="L37" s="432"/>
      <c r="M37" s="432"/>
      <c r="N37" s="352">
        <v>17232</v>
      </c>
      <c r="O37" s="352">
        <v>35343</v>
      </c>
      <c r="P37" s="292">
        <v>23300</v>
      </c>
      <c r="Q37" s="447">
        <f t="shared" si="4"/>
        <v>3.53</v>
      </c>
      <c r="R37" s="448"/>
      <c r="S37" s="325"/>
      <c r="T37" s="449"/>
    </row>
    <row r="38" spans="1:20" ht="16.5" customHeight="1">
      <c r="A38" s="405" t="s">
        <v>177</v>
      </c>
      <c r="B38" s="218">
        <v>50703</v>
      </c>
      <c r="C38" s="396">
        <v>50686</v>
      </c>
      <c r="D38" s="396">
        <v>50686</v>
      </c>
      <c r="E38" s="396">
        <v>50686</v>
      </c>
      <c r="F38" s="397">
        <v>8311</v>
      </c>
      <c r="G38" s="209">
        <f t="shared" si="2"/>
        <v>5.07</v>
      </c>
      <c r="H38" s="217">
        <f t="shared" si="6"/>
        <v>100</v>
      </c>
      <c r="I38" s="424"/>
      <c r="J38" s="433"/>
      <c r="K38" s="405" t="s">
        <v>178</v>
      </c>
      <c r="L38" s="431"/>
      <c r="M38" s="431"/>
      <c r="N38" s="437"/>
      <c r="O38" s="438">
        <v>56744</v>
      </c>
      <c r="P38" s="438">
        <v>50686</v>
      </c>
      <c r="Q38" s="447">
        <f t="shared" si="4"/>
        <v>5.67</v>
      </c>
      <c r="R38" s="448"/>
      <c r="S38" s="450"/>
      <c r="T38" s="451"/>
    </row>
    <row r="39" spans="1:20" ht="16.5" customHeight="1">
      <c r="A39" s="412" t="s">
        <v>179</v>
      </c>
      <c r="B39" s="412"/>
      <c r="C39" s="412"/>
      <c r="D39" s="412"/>
      <c r="E39" s="412"/>
      <c r="F39" s="412"/>
      <c r="G39" s="413"/>
      <c r="H39" s="414"/>
      <c r="I39" s="414"/>
      <c r="J39" s="439"/>
      <c r="K39" s="431" t="s">
        <v>180</v>
      </c>
      <c r="L39" s="431"/>
      <c r="M39" s="431"/>
      <c r="N39" s="431"/>
      <c r="O39" s="437"/>
      <c r="P39" s="438"/>
      <c r="Q39" s="447">
        <f t="shared" si="4"/>
        <v>0</v>
      </c>
      <c r="R39" s="448"/>
      <c r="S39" s="450"/>
      <c r="T39" s="451"/>
    </row>
    <row r="40" spans="1:10" ht="16.5" customHeight="1">
      <c r="A40" s="415"/>
      <c r="B40" s="415"/>
      <c r="C40" s="415"/>
      <c r="D40" s="415"/>
      <c r="E40" s="415"/>
      <c r="F40" s="415"/>
      <c r="G40" s="416"/>
      <c r="H40" s="417"/>
      <c r="I40" s="417"/>
      <c r="J40" s="440"/>
    </row>
    <row r="41" spans="1:18" ht="18.75" customHeight="1">
      <c r="A41" s="415"/>
      <c r="B41" s="415"/>
      <c r="C41" s="415"/>
      <c r="D41" s="415"/>
      <c r="E41" s="415"/>
      <c r="F41" s="415"/>
      <c r="G41" s="416"/>
      <c r="H41" s="417"/>
      <c r="I41" s="417"/>
      <c r="J41" s="440"/>
      <c r="K41" s="441"/>
      <c r="L41" s="441"/>
      <c r="M41" s="441"/>
      <c r="N41" s="441"/>
      <c r="O41" s="442"/>
      <c r="P41" s="443"/>
      <c r="Q41" s="452"/>
      <c r="R41" s="453"/>
    </row>
    <row r="42" spans="11:18" ht="21.75" customHeight="1">
      <c r="K42" s="441"/>
      <c r="L42" s="441"/>
      <c r="M42" s="441"/>
      <c r="N42" s="441">
        <f>N5-D5</f>
        <v>0</v>
      </c>
      <c r="O42" s="442"/>
      <c r="P42" s="443"/>
      <c r="Q42" s="452"/>
      <c r="R42" s="453"/>
    </row>
  </sheetData>
  <sheetProtection/>
  <mergeCells count="3">
    <mergeCell ref="A2:J2"/>
    <mergeCell ref="K2:T2"/>
    <mergeCell ref="A39:J41"/>
  </mergeCells>
  <printOptions horizontalCentered="1"/>
  <pageMargins left="0.3937007874015748" right="0.3937007874015748" top="0.7874015748031497" bottom="0.4326388888888889" header="0" footer="0"/>
  <pageSetup firstPageNumber="3" useFirstPageNumber="1" fitToWidth="0" horizontalDpi="600" verticalDpi="600" orientation="landscape" paperSize="9" scale="69"/>
  <headerFooter>
    <oddFooter>&amp;C&amp;P</oddFooter>
  </headerFooter>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rgb="FF00FF00"/>
  </sheetPr>
  <dimension ref="A1:D35"/>
  <sheetViews>
    <sheetView zoomScale="115" zoomScaleNormal="115" workbookViewId="0" topLeftCell="A1">
      <selection activeCell="G23" sqref="G23"/>
    </sheetView>
  </sheetViews>
  <sheetFormatPr defaultColWidth="9.00390625" defaultRowHeight="15"/>
  <cols>
    <col min="1" max="3" width="20.57421875" style="35" customWidth="1"/>
    <col min="4" max="4" width="68.421875" style="35" customWidth="1"/>
    <col min="5" max="5" width="28.8515625" style="35" customWidth="1"/>
    <col min="6" max="16384" width="9.00390625" style="35" customWidth="1"/>
  </cols>
  <sheetData>
    <row r="1" spans="1:4" ht="56.25" customHeight="1">
      <c r="A1" s="36" t="s">
        <v>181</v>
      </c>
      <c r="B1" s="36"/>
      <c r="C1" s="36"/>
      <c r="D1" s="36"/>
    </row>
    <row r="2" spans="1:4" ht="10.5" customHeight="1">
      <c r="A2" s="183" t="s">
        <v>182</v>
      </c>
      <c r="B2" s="184"/>
      <c r="C2" s="184"/>
      <c r="D2" s="184"/>
    </row>
    <row r="3" spans="1:4" ht="10.5" customHeight="1">
      <c r="A3" s="184"/>
      <c r="B3" s="184"/>
      <c r="C3" s="184"/>
      <c r="D3" s="184"/>
    </row>
    <row r="4" spans="1:4" ht="10.5" customHeight="1">
      <c r="A4" s="184"/>
      <c r="B4" s="184"/>
      <c r="C4" s="184"/>
      <c r="D4" s="184"/>
    </row>
    <row r="5" spans="1:4" ht="10.5" customHeight="1">
      <c r="A5" s="184"/>
      <c r="B5" s="184"/>
      <c r="C5" s="184"/>
      <c r="D5" s="184"/>
    </row>
    <row r="6" spans="1:4" ht="10.5" customHeight="1">
      <c r="A6" s="184"/>
      <c r="B6" s="184"/>
      <c r="C6" s="184"/>
      <c r="D6" s="184"/>
    </row>
    <row r="7" spans="1:4" ht="10.5" customHeight="1">
      <c r="A7" s="184"/>
      <c r="B7" s="184"/>
      <c r="C7" s="184"/>
      <c r="D7" s="184"/>
    </row>
    <row r="8" spans="1:4" ht="10.5" customHeight="1">
      <c r="A8" s="184"/>
      <c r="B8" s="184"/>
      <c r="C8" s="184"/>
      <c r="D8" s="184"/>
    </row>
    <row r="9" spans="1:4" ht="10.5" customHeight="1">
      <c r="A9" s="184"/>
      <c r="B9" s="184"/>
      <c r="C9" s="184"/>
      <c r="D9" s="184"/>
    </row>
    <row r="10" spans="1:4" ht="10.5" customHeight="1">
      <c r="A10" s="184"/>
      <c r="B10" s="184"/>
      <c r="C10" s="184"/>
      <c r="D10" s="184"/>
    </row>
    <row r="11" spans="1:4" ht="10.5" customHeight="1">
      <c r="A11" s="184"/>
      <c r="B11" s="184"/>
      <c r="C11" s="184"/>
      <c r="D11" s="184"/>
    </row>
    <row r="12" spans="1:4" ht="10.5" customHeight="1">
      <c r="A12" s="184"/>
      <c r="B12" s="184"/>
      <c r="C12" s="184"/>
      <c r="D12" s="184"/>
    </row>
    <row r="13" spans="1:4" ht="10.5" customHeight="1">
      <c r="A13" s="184"/>
      <c r="B13" s="184"/>
      <c r="C13" s="184"/>
      <c r="D13" s="184"/>
    </row>
    <row r="14" spans="1:4" ht="10.5" customHeight="1">
      <c r="A14" s="184"/>
      <c r="B14" s="184"/>
      <c r="C14" s="184"/>
      <c r="D14" s="184"/>
    </row>
    <row r="15" spans="1:4" ht="10.5" customHeight="1">
      <c r="A15" s="184"/>
      <c r="B15" s="184"/>
      <c r="C15" s="184"/>
      <c r="D15" s="184"/>
    </row>
    <row r="16" spans="1:4" ht="10.5" customHeight="1">
      <c r="A16" s="184"/>
      <c r="B16" s="184"/>
      <c r="C16" s="184"/>
      <c r="D16" s="184"/>
    </row>
    <row r="17" spans="1:4" ht="10.5" customHeight="1">
      <c r="A17" s="184"/>
      <c r="B17" s="184"/>
      <c r="C17" s="184"/>
      <c r="D17" s="184"/>
    </row>
    <row r="18" spans="1:4" ht="10.5" customHeight="1">
      <c r="A18" s="184"/>
      <c r="B18" s="184"/>
      <c r="C18" s="184"/>
      <c r="D18" s="184"/>
    </row>
    <row r="19" spans="1:4" ht="10.5" customHeight="1">
      <c r="A19" s="184"/>
      <c r="B19" s="184"/>
      <c r="C19" s="184"/>
      <c r="D19" s="184"/>
    </row>
    <row r="20" spans="1:4" ht="10.5" customHeight="1">
      <c r="A20" s="184"/>
      <c r="B20" s="184"/>
      <c r="C20" s="184"/>
      <c r="D20" s="184"/>
    </row>
    <row r="21" spans="1:4" ht="10.5" customHeight="1">
      <c r="A21" s="184"/>
      <c r="B21" s="184"/>
      <c r="C21" s="184"/>
      <c r="D21" s="184"/>
    </row>
    <row r="22" spans="1:4" ht="10.5" customHeight="1">
      <c r="A22" s="184"/>
      <c r="B22" s="184"/>
      <c r="C22" s="184"/>
      <c r="D22" s="184"/>
    </row>
    <row r="23" spans="1:4" ht="10.5" customHeight="1">
      <c r="A23" s="184"/>
      <c r="B23" s="184"/>
      <c r="C23" s="184"/>
      <c r="D23" s="184"/>
    </row>
    <row r="24" spans="1:4" ht="10.5" customHeight="1">
      <c r="A24" s="184"/>
      <c r="B24" s="184"/>
      <c r="C24" s="184"/>
      <c r="D24" s="184"/>
    </row>
    <row r="25" spans="1:4" ht="10.5" customHeight="1">
      <c r="A25" s="184"/>
      <c r="B25" s="184"/>
      <c r="C25" s="184"/>
      <c r="D25" s="184"/>
    </row>
    <row r="26" spans="1:4" ht="10.5" customHeight="1">
      <c r="A26" s="184"/>
      <c r="B26" s="184"/>
      <c r="C26" s="184"/>
      <c r="D26" s="184"/>
    </row>
    <row r="27" spans="1:4" ht="10.5" customHeight="1">
      <c r="A27" s="184"/>
      <c r="B27" s="184"/>
      <c r="C27" s="184"/>
      <c r="D27" s="184"/>
    </row>
    <row r="28" spans="1:4" ht="10.5" customHeight="1">
      <c r="A28" s="184"/>
      <c r="B28" s="184"/>
      <c r="C28" s="184"/>
      <c r="D28" s="184"/>
    </row>
    <row r="29" spans="1:4" ht="10.5" customHeight="1">
      <c r="A29" s="184"/>
      <c r="B29" s="184"/>
      <c r="C29" s="184"/>
      <c r="D29" s="184"/>
    </row>
    <row r="30" spans="1:4" ht="10.5" customHeight="1">
      <c r="A30" s="184"/>
      <c r="B30" s="184"/>
      <c r="C30" s="184"/>
      <c r="D30" s="184"/>
    </row>
    <row r="31" spans="1:4" ht="10.5" customHeight="1">
      <c r="A31" s="184"/>
      <c r="B31" s="184"/>
      <c r="C31" s="184"/>
      <c r="D31" s="184"/>
    </row>
    <row r="32" spans="1:4" ht="10.5" customHeight="1">
      <c r="A32" s="184"/>
      <c r="B32" s="184"/>
      <c r="C32" s="184"/>
      <c r="D32" s="184"/>
    </row>
    <row r="33" spans="1:4" ht="10.5" customHeight="1">
      <c r="A33" s="184"/>
      <c r="B33" s="184"/>
      <c r="C33" s="184"/>
      <c r="D33" s="184"/>
    </row>
    <row r="34" spans="1:4" ht="10.5" customHeight="1">
      <c r="A34" s="184"/>
      <c r="B34" s="184"/>
      <c r="C34" s="184"/>
      <c r="D34" s="184"/>
    </row>
    <row r="35" spans="1:4" ht="10.5" customHeight="1">
      <c r="A35" s="184"/>
      <c r="B35" s="184"/>
      <c r="C35" s="184"/>
      <c r="D35" s="184"/>
    </row>
  </sheetData>
  <sheetProtection/>
  <mergeCells count="2">
    <mergeCell ref="A1:D1"/>
    <mergeCell ref="A2:D35"/>
  </mergeCells>
  <printOptions horizontalCentered="1"/>
  <pageMargins left="0.3937007874015748" right="0.3937007874015748" top="0.7874015748031497" bottom="0.7874015748031497" header="0" footer="0"/>
  <pageSetup firstPageNumber="5" useFirstPageNumber="1" horizontalDpi="600" verticalDpi="600" orientation="landscape" paperSize="9" scale="95"/>
  <headerFooter>
    <oddFooter>&amp;C&amp;P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IJ209"/>
  <sheetViews>
    <sheetView workbookViewId="0" topLeftCell="D1">
      <selection activeCell="D5" sqref="D5:E5"/>
    </sheetView>
  </sheetViews>
  <sheetFormatPr defaultColWidth="9.00390625" defaultRowHeight="15"/>
  <cols>
    <col min="1" max="1" width="5.7109375" style="35" hidden="1" customWidth="1"/>
    <col min="2" max="3" width="4.421875" style="35" hidden="1" customWidth="1"/>
    <col min="4" max="4" width="38.28125" style="92" customWidth="1"/>
    <col min="5" max="5" width="16.140625" style="35" customWidth="1"/>
    <col min="6" max="6" width="38.28125" style="356" customWidth="1"/>
    <col min="7" max="7" width="16.140625" style="357" customWidth="1"/>
    <col min="8" max="8" width="39.57421875" style="358" customWidth="1"/>
    <col min="9" max="9" width="16.140625" style="357" customWidth="1"/>
    <col min="10" max="10" width="9.00390625" style="35" customWidth="1"/>
    <col min="11" max="11" width="38.8515625" style="35" hidden="1" customWidth="1"/>
    <col min="12" max="12" width="9.00390625" style="35" hidden="1" customWidth="1"/>
    <col min="13" max="13" width="38.8515625" style="35" hidden="1" customWidth="1"/>
    <col min="14" max="14" width="9.00390625" style="35" hidden="1" customWidth="1"/>
    <col min="15" max="15" width="16.421875" style="35" hidden="1" customWidth="1"/>
    <col min="16" max="16" width="9.00390625" style="35" hidden="1" customWidth="1"/>
    <col min="17" max="244" width="9.00390625" style="35" customWidth="1"/>
  </cols>
  <sheetData>
    <row r="1" spans="4:5" ht="15.75">
      <c r="D1" s="4" t="s">
        <v>183</v>
      </c>
      <c r="E1" s="4"/>
    </row>
    <row r="2" spans="4:9" ht="24">
      <c r="D2" s="83" t="s">
        <v>184</v>
      </c>
      <c r="E2" s="83"/>
      <c r="F2" s="359"/>
      <c r="G2" s="360"/>
      <c r="H2" s="360"/>
      <c r="I2" s="360"/>
    </row>
    <row r="3" spans="5:9" ht="15.75">
      <c r="E3" s="93"/>
      <c r="I3" s="93" t="s">
        <v>43</v>
      </c>
    </row>
    <row r="4" spans="4:9" ht="25.5" customHeight="1">
      <c r="D4" s="95" t="s">
        <v>185</v>
      </c>
      <c r="E4" s="96" t="s">
        <v>71</v>
      </c>
      <c r="F4" s="95" t="s">
        <v>185</v>
      </c>
      <c r="G4" s="96" t="s">
        <v>71</v>
      </c>
      <c r="H4" s="361" t="s">
        <v>185</v>
      </c>
      <c r="I4" s="96" t="s">
        <v>71</v>
      </c>
    </row>
    <row r="5" spans="1:16" ht="22.5" customHeight="1">
      <c r="A5" s="35">
        <v>1</v>
      </c>
      <c r="B5" s="35">
        <v>22</v>
      </c>
      <c r="C5" s="35">
        <v>43</v>
      </c>
      <c r="D5" s="362" t="s">
        <v>114</v>
      </c>
      <c r="E5" s="363">
        <v>750036</v>
      </c>
      <c r="F5" s="364" t="s">
        <v>186</v>
      </c>
      <c r="G5" s="365">
        <v>19277</v>
      </c>
      <c r="H5" s="364" t="s">
        <v>187</v>
      </c>
      <c r="I5" s="365">
        <v>1414</v>
      </c>
      <c r="J5" s="370"/>
      <c r="K5" s="35" t="s">
        <v>114</v>
      </c>
      <c r="L5" s="35">
        <v>750036</v>
      </c>
      <c r="M5" s="371" t="s">
        <v>186</v>
      </c>
      <c r="N5" s="35">
        <v>19277</v>
      </c>
      <c r="O5" s="371" t="s">
        <v>187</v>
      </c>
      <c r="P5" s="35">
        <v>1414</v>
      </c>
    </row>
    <row r="6" spans="1:16" ht="22.5" customHeight="1">
      <c r="A6" s="35">
        <v>2</v>
      </c>
      <c r="B6" s="35">
        <v>23</v>
      </c>
      <c r="C6" s="35">
        <v>44</v>
      </c>
      <c r="D6" s="366" t="s">
        <v>188</v>
      </c>
      <c r="E6" s="367">
        <v>73069</v>
      </c>
      <c r="F6" s="364" t="s">
        <v>189</v>
      </c>
      <c r="G6" s="365">
        <v>2899</v>
      </c>
      <c r="H6" s="364" t="s">
        <v>186</v>
      </c>
      <c r="I6" s="365">
        <v>33</v>
      </c>
      <c r="J6" s="370"/>
      <c r="K6" s="372" t="s">
        <v>188</v>
      </c>
      <c r="L6" s="35">
        <v>73069</v>
      </c>
      <c r="M6" s="371" t="s">
        <v>189</v>
      </c>
      <c r="N6" s="35">
        <v>2899</v>
      </c>
      <c r="O6" s="371" t="s">
        <v>186</v>
      </c>
      <c r="P6" s="35">
        <v>33</v>
      </c>
    </row>
    <row r="7" spans="1:16" ht="22.5" customHeight="1">
      <c r="A7" s="35">
        <v>3</v>
      </c>
      <c r="B7" s="35">
        <v>24</v>
      </c>
      <c r="C7" s="35">
        <v>45</v>
      </c>
      <c r="D7" s="366" t="s">
        <v>190</v>
      </c>
      <c r="E7" s="367">
        <v>1498</v>
      </c>
      <c r="F7" s="364" t="s">
        <v>191</v>
      </c>
      <c r="G7" s="365">
        <v>1025</v>
      </c>
      <c r="H7" s="364" t="s">
        <v>192</v>
      </c>
      <c r="I7" s="365">
        <v>58</v>
      </c>
      <c r="J7" s="370"/>
      <c r="K7" s="372" t="s">
        <v>190</v>
      </c>
      <c r="L7" s="35">
        <v>1498</v>
      </c>
      <c r="M7" s="371" t="s">
        <v>191</v>
      </c>
      <c r="N7" s="35">
        <v>1025</v>
      </c>
      <c r="O7" s="371" t="s">
        <v>192</v>
      </c>
      <c r="P7" s="35">
        <v>58</v>
      </c>
    </row>
    <row r="8" spans="1:16" ht="22.5" customHeight="1">
      <c r="A8" s="35">
        <v>4</v>
      </c>
      <c r="B8" s="35">
        <v>25</v>
      </c>
      <c r="C8" s="35">
        <v>46</v>
      </c>
      <c r="D8" s="366" t="s">
        <v>187</v>
      </c>
      <c r="E8" s="367">
        <v>873</v>
      </c>
      <c r="F8" s="364" t="s">
        <v>193</v>
      </c>
      <c r="G8" s="365">
        <v>1781</v>
      </c>
      <c r="H8" s="364" t="s">
        <v>194</v>
      </c>
      <c r="I8" s="365">
        <v>16</v>
      </c>
      <c r="J8" s="370"/>
      <c r="K8" s="371" t="s">
        <v>187</v>
      </c>
      <c r="L8" s="35">
        <v>873</v>
      </c>
      <c r="M8" s="371" t="s">
        <v>193</v>
      </c>
      <c r="N8" s="35">
        <v>1781</v>
      </c>
      <c r="O8" s="371" t="s">
        <v>194</v>
      </c>
      <c r="P8" s="35">
        <v>16</v>
      </c>
    </row>
    <row r="9" spans="1:16" ht="22.5" customHeight="1">
      <c r="A9" s="35">
        <v>5</v>
      </c>
      <c r="B9" s="35">
        <v>26</v>
      </c>
      <c r="C9" s="35">
        <v>47</v>
      </c>
      <c r="D9" s="366" t="s">
        <v>186</v>
      </c>
      <c r="E9" s="367">
        <v>101</v>
      </c>
      <c r="F9" s="364" t="s">
        <v>195</v>
      </c>
      <c r="G9" s="365">
        <v>2620</v>
      </c>
      <c r="H9" s="364" t="s">
        <v>196</v>
      </c>
      <c r="I9" s="365">
        <v>20</v>
      </c>
      <c r="J9" s="370"/>
      <c r="K9" s="371" t="s">
        <v>186</v>
      </c>
      <c r="L9" s="35">
        <v>101</v>
      </c>
      <c r="M9" s="371" t="s">
        <v>195</v>
      </c>
      <c r="N9" s="35">
        <v>2620</v>
      </c>
      <c r="O9" s="371" t="s">
        <v>196</v>
      </c>
      <c r="P9" s="35">
        <v>20</v>
      </c>
    </row>
    <row r="10" spans="1:16" ht="22.5" customHeight="1">
      <c r="A10" s="35">
        <v>6</v>
      </c>
      <c r="B10" s="35">
        <v>27</v>
      </c>
      <c r="C10" s="35">
        <v>48</v>
      </c>
      <c r="D10" s="366" t="s">
        <v>197</v>
      </c>
      <c r="E10" s="367">
        <v>157</v>
      </c>
      <c r="F10" s="364" t="s">
        <v>198</v>
      </c>
      <c r="G10" s="365">
        <v>1820</v>
      </c>
      <c r="H10" s="364" t="s">
        <v>199</v>
      </c>
      <c r="I10" s="365">
        <v>223</v>
      </c>
      <c r="J10" s="370"/>
      <c r="K10" s="371" t="s">
        <v>197</v>
      </c>
      <c r="L10" s="35">
        <v>157</v>
      </c>
      <c r="M10" s="372" t="s">
        <v>198</v>
      </c>
      <c r="N10" s="35">
        <v>1820</v>
      </c>
      <c r="O10" s="371" t="s">
        <v>199</v>
      </c>
      <c r="P10" s="35">
        <v>223</v>
      </c>
    </row>
    <row r="11" spans="1:16" ht="22.5" customHeight="1">
      <c r="A11" s="35">
        <v>7</v>
      </c>
      <c r="B11" s="35">
        <v>28</v>
      </c>
      <c r="C11" s="35">
        <v>49</v>
      </c>
      <c r="D11" s="366" t="s">
        <v>200</v>
      </c>
      <c r="E11" s="367">
        <v>42</v>
      </c>
      <c r="F11" s="364" t="s">
        <v>187</v>
      </c>
      <c r="G11" s="365">
        <v>672</v>
      </c>
      <c r="H11" s="364" t="s">
        <v>193</v>
      </c>
      <c r="I11" s="365">
        <v>326</v>
      </c>
      <c r="J11" s="370"/>
      <c r="K11" s="371" t="s">
        <v>200</v>
      </c>
      <c r="L11" s="35">
        <v>42</v>
      </c>
      <c r="M11" s="371" t="s">
        <v>187</v>
      </c>
      <c r="N11" s="35">
        <v>672</v>
      </c>
      <c r="O11" s="371" t="s">
        <v>193</v>
      </c>
      <c r="P11" s="35">
        <v>326</v>
      </c>
    </row>
    <row r="12" spans="1:16" ht="22.5" customHeight="1">
      <c r="A12" s="35">
        <v>8</v>
      </c>
      <c r="B12" s="35">
        <v>29</v>
      </c>
      <c r="C12" s="35">
        <v>50</v>
      </c>
      <c r="D12" s="366" t="s">
        <v>201</v>
      </c>
      <c r="E12" s="367">
        <v>103</v>
      </c>
      <c r="F12" s="364" t="s">
        <v>186</v>
      </c>
      <c r="G12" s="365">
        <v>9</v>
      </c>
      <c r="H12" s="364" t="s">
        <v>202</v>
      </c>
      <c r="I12" s="365">
        <v>1632</v>
      </c>
      <c r="J12" s="370"/>
      <c r="K12" s="371" t="s">
        <v>201</v>
      </c>
      <c r="L12" s="35">
        <v>103</v>
      </c>
      <c r="M12" s="371" t="s">
        <v>186</v>
      </c>
      <c r="N12" s="35">
        <v>9</v>
      </c>
      <c r="O12" s="371" t="s">
        <v>202</v>
      </c>
      <c r="P12" s="35">
        <v>1632</v>
      </c>
    </row>
    <row r="13" spans="1:16" ht="22.5" customHeight="1">
      <c r="A13" s="35">
        <v>9</v>
      </c>
      <c r="B13" s="35">
        <v>30</v>
      </c>
      <c r="C13" s="35">
        <v>51</v>
      </c>
      <c r="D13" s="366" t="s">
        <v>203</v>
      </c>
      <c r="E13" s="367">
        <v>100</v>
      </c>
      <c r="F13" s="364"/>
      <c r="G13" s="365"/>
      <c r="H13" s="364" t="s">
        <v>204</v>
      </c>
      <c r="I13" s="365">
        <v>2919</v>
      </c>
      <c r="J13" s="370"/>
      <c r="K13" s="371" t="s">
        <v>203</v>
      </c>
      <c r="L13" s="35">
        <v>100</v>
      </c>
      <c r="M13" s="371"/>
      <c r="O13" s="372" t="s">
        <v>204</v>
      </c>
      <c r="P13" s="35">
        <v>2919</v>
      </c>
    </row>
    <row r="14" spans="1:16" ht="22.5" customHeight="1">
      <c r="A14" s="35">
        <v>10</v>
      </c>
      <c r="B14" s="35">
        <v>31</v>
      </c>
      <c r="C14" s="35">
        <v>52</v>
      </c>
      <c r="D14" s="366" t="s">
        <v>193</v>
      </c>
      <c r="E14" s="367">
        <v>80</v>
      </c>
      <c r="F14" s="364" t="s">
        <v>205</v>
      </c>
      <c r="G14" s="365">
        <v>399</v>
      </c>
      <c r="H14" s="364" t="s">
        <v>206</v>
      </c>
      <c r="I14" s="365">
        <v>2919</v>
      </c>
      <c r="J14" s="370"/>
      <c r="K14" s="371" t="s">
        <v>193</v>
      </c>
      <c r="L14" s="35">
        <v>80</v>
      </c>
      <c r="M14" s="371" t="s">
        <v>205</v>
      </c>
      <c r="N14" s="35">
        <v>399</v>
      </c>
      <c r="O14" s="371" t="s">
        <v>206</v>
      </c>
      <c r="P14" s="35">
        <v>2919</v>
      </c>
    </row>
    <row r="15" spans="1:16" ht="22.5" customHeight="1">
      <c r="A15" s="35">
        <v>11</v>
      </c>
      <c r="B15" s="35">
        <v>32</v>
      </c>
      <c r="C15" s="35">
        <v>53</v>
      </c>
      <c r="D15" s="366" t="s">
        <v>207</v>
      </c>
      <c r="E15" s="367">
        <v>42</v>
      </c>
      <c r="F15" s="364" t="s">
        <v>208</v>
      </c>
      <c r="G15" s="365">
        <v>189</v>
      </c>
      <c r="H15" s="364" t="s">
        <v>209</v>
      </c>
      <c r="I15" s="365">
        <v>350</v>
      </c>
      <c r="J15" s="370"/>
      <c r="K15" s="371" t="s">
        <v>207</v>
      </c>
      <c r="L15" s="35">
        <v>42</v>
      </c>
      <c r="M15" s="371" t="s">
        <v>208</v>
      </c>
      <c r="N15" s="35">
        <v>189</v>
      </c>
      <c r="O15" s="372" t="s">
        <v>209</v>
      </c>
      <c r="P15" s="35">
        <v>350</v>
      </c>
    </row>
    <row r="16" spans="1:16" ht="22.5" customHeight="1">
      <c r="A16" s="35">
        <v>12</v>
      </c>
      <c r="B16" s="35">
        <v>33</v>
      </c>
      <c r="C16" s="35">
        <v>54</v>
      </c>
      <c r="D16" s="366" t="s">
        <v>210</v>
      </c>
      <c r="E16" s="367">
        <v>1626</v>
      </c>
      <c r="F16" s="364" t="s">
        <v>211</v>
      </c>
      <c r="G16" s="365">
        <v>31</v>
      </c>
      <c r="H16" s="364" t="s">
        <v>212</v>
      </c>
      <c r="I16" s="365">
        <v>350</v>
      </c>
      <c r="J16" s="370"/>
      <c r="K16" s="372" t="s">
        <v>210</v>
      </c>
      <c r="L16" s="35">
        <v>1626</v>
      </c>
      <c r="M16" s="371" t="s">
        <v>211</v>
      </c>
      <c r="N16" s="35">
        <v>31</v>
      </c>
      <c r="O16" s="371" t="s">
        <v>212</v>
      </c>
      <c r="P16" s="35">
        <v>350</v>
      </c>
    </row>
    <row r="17" spans="1:16" ht="22.5" customHeight="1">
      <c r="A17" s="35">
        <v>13</v>
      </c>
      <c r="B17" s="35">
        <v>34</v>
      </c>
      <c r="C17" s="35">
        <v>55</v>
      </c>
      <c r="D17" s="366" t="s">
        <v>187</v>
      </c>
      <c r="E17" s="367">
        <v>776</v>
      </c>
      <c r="F17" s="364" t="s">
        <v>193</v>
      </c>
      <c r="G17" s="365">
        <v>48</v>
      </c>
      <c r="H17" s="364" t="s">
        <v>213</v>
      </c>
      <c r="I17" s="365">
        <v>3601</v>
      </c>
      <c r="J17" s="370"/>
      <c r="K17" s="371" t="s">
        <v>187</v>
      </c>
      <c r="L17" s="35">
        <v>776</v>
      </c>
      <c r="M17" s="371" t="s">
        <v>193</v>
      </c>
      <c r="N17" s="35">
        <v>48</v>
      </c>
      <c r="O17" s="372" t="s">
        <v>213</v>
      </c>
      <c r="P17" s="35">
        <v>3601</v>
      </c>
    </row>
    <row r="18" spans="1:16" ht="22.5" customHeight="1">
      <c r="A18" s="35">
        <v>14</v>
      </c>
      <c r="B18" s="35">
        <v>35</v>
      </c>
      <c r="C18" s="35">
        <v>56</v>
      </c>
      <c r="D18" s="366" t="s">
        <v>186</v>
      </c>
      <c r="E18" s="367">
        <v>151</v>
      </c>
      <c r="F18" s="364" t="s">
        <v>214</v>
      </c>
      <c r="G18" s="365">
        <v>472</v>
      </c>
      <c r="H18" s="364" t="s">
        <v>187</v>
      </c>
      <c r="I18" s="365">
        <v>2518</v>
      </c>
      <c r="J18" s="370"/>
      <c r="K18" s="371" t="s">
        <v>186</v>
      </c>
      <c r="L18" s="35">
        <v>151</v>
      </c>
      <c r="M18" s="371" t="s">
        <v>214</v>
      </c>
      <c r="N18" s="35">
        <v>472</v>
      </c>
      <c r="O18" s="371" t="s">
        <v>187</v>
      </c>
      <c r="P18" s="35">
        <v>2518</v>
      </c>
    </row>
    <row r="19" spans="1:16" ht="22.5" customHeight="1">
      <c r="A19" s="35">
        <v>15</v>
      </c>
      <c r="B19" s="35">
        <v>36</v>
      </c>
      <c r="C19" s="35">
        <v>57</v>
      </c>
      <c r="D19" s="366" t="s">
        <v>215</v>
      </c>
      <c r="E19" s="367">
        <v>124</v>
      </c>
      <c r="F19" s="364" t="s">
        <v>216</v>
      </c>
      <c r="G19" s="365">
        <v>865</v>
      </c>
      <c r="H19" s="364" t="s">
        <v>186</v>
      </c>
      <c r="I19" s="365">
        <v>49</v>
      </c>
      <c r="J19" s="370"/>
      <c r="K19" s="371" t="s">
        <v>215</v>
      </c>
      <c r="L19" s="35">
        <v>124</v>
      </c>
      <c r="M19" s="372" t="s">
        <v>216</v>
      </c>
      <c r="N19" s="35">
        <v>865</v>
      </c>
      <c r="O19" s="371" t="s">
        <v>186</v>
      </c>
      <c r="P19" s="35">
        <v>49</v>
      </c>
    </row>
    <row r="20" spans="1:16" ht="22.5" customHeight="1">
      <c r="A20" s="35">
        <v>16</v>
      </c>
      <c r="B20" s="35">
        <v>37</v>
      </c>
      <c r="C20" s="35">
        <v>58</v>
      </c>
      <c r="D20" s="366" t="s">
        <v>217</v>
      </c>
      <c r="E20" s="367">
        <v>18</v>
      </c>
      <c r="F20" s="364" t="s">
        <v>187</v>
      </c>
      <c r="G20" s="365">
        <v>508</v>
      </c>
      <c r="H20" s="364" t="s">
        <v>218</v>
      </c>
      <c r="I20" s="365">
        <v>31</v>
      </c>
      <c r="J20" s="370"/>
      <c r="K20" s="371" t="s">
        <v>217</v>
      </c>
      <c r="L20" s="35">
        <v>18</v>
      </c>
      <c r="M20" s="371" t="s">
        <v>187</v>
      </c>
      <c r="N20" s="35">
        <v>508</v>
      </c>
      <c r="O20" s="371" t="s">
        <v>218</v>
      </c>
      <c r="P20" s="35">
        <v>31</v>
      </c>
    </row>
    <row r="21" spans="1:16" ht="22.5" customHeight="1">
      <c r="A21" s="35">
        <v>17</v>
      </c>
      <c r="B21" s="35">
        <v>38</v>
      </c>
      <c r="C21" s="35">
        <v>59</v>
      </c>
      <c r="D21" s="366" t="s">
        <v>219</v>
      </c>
      <c r="E21" s="367">
        <v>274</v>
      </c>
      <c r="F21" s="364" t="s">
        <v>186</v>
      </c>
      <c r="G21" s="365">
        <v>5</v>
      </c>
      <c r="H21" s="364" t="s">
        <v>193</v>
      </c>
      <c r="I21" s="365">
        <v>156</v>
      </c>
      <c r="J21" s="370"/>
      <c r="K21" s="371" t="s">
        <v>219</v>
      </c>
      <c r="L21" s="35">
        <v>274</v>
      </c>
      <c r="M21" s="371" t="s">
        <v>186</v>
      </c>
      <c r="N21" s="35">
        <v>5</v>
      </c>
      <c r="O21" s="371" t="s">
        <v>193</v>
      </c>
      <c r="P21" s="35">
        <v>156</v>
      </c>
    </row>
    <row r="22" spans="1:16" ht="22.5" customHeight="1">
      <c r="A22" s="35">
        <v>18</v>
      </c>
      <c r="B22" s="35">
        <v>39</v>
      </c>
      <c r="C22" s="35">
        <v>60</v>
      </c>
      <c r="D22" s="366" t="s">
        <v>193</v>
      </c>
      <c r="E22" s="367">
        <v>138</v>
      </c>
      <c r="F22" s="364" t="s">
        <v>220</v>
      </c>
      <c r="G22" s="365">
        <v>98</v>
      </c>
      <c r="H22" s="364" t="s">
        <v>221</v>
      </c>
      <c r="I22" s="365">
        <v>847</v>
      </c>
      <c r="J22" s="370"/>
      <c r="K22" s="371" t="s">
        <v>193</v>
      </c>
      <c r="L22" s="35">
        <v>138</v>
      </c>
      <c r="M22" s="371" t="s">
        <v>220</v>
      </c>
      <c r="N22" s="35">
        <v>98</v>
      </c>
      <c r="O22" s="371" t="s">
        <v>221</v>
      </c>
      <c r="P22" s="35">
        <v>847</v>
      </c>
    </row>
    <row r="23" spans="1:16" ht="22.5" customHeight="1">
      <c r="A23" s="35">
        <v>19</v>
      </c>
      <c r="B23" s="35">
        <v>40</v>
      </c>
      <c r="C23" s="35">
        <v>61</v>
      </c>
      <c r="D23" s="366" t="s">
        <v>222</v>
      </c>
      <c r="E23" s="367">
        <v>145</v>
      </c>
      <c r="F23" s="364" t="s">
        <v>223</v>
      </c>
      <c r="G23" s="365">
        <v>252</v>
      </c>
      <c r="H23" s="364" t="s">
        <v>224</v>
      </c>
      <c r="I23" s="365">
        <v>1777</v>
      </c>
      <c r="J23" s="370"/>
      <c r="K23" s="371" t="s">
        <v>222</v>
      </c>
      <c r="L23" s="35">
        <v>145</v>
      </c>
      <c r="M23" s="371" t="s">
        <v>223</v>
      </c>
      <c r="N23" s="35">
        <v>252</v>
      </c>
      <c r="O23" s="372" t="s">
        <v>224</v>
      </c>
      <c r="P23" s="35">
        <v>1777</v>
      </c>
    </row>
    <row r="24" spans="1:16" ht="22.5" customHeight="1">
      <c r="A24" s="35">
        <v>20</v>
      </c>
      <c r="B24" s="35">
        <v>41</v>
      </c>
      <c r="C24" s="35">
        <v>62</v>
      </c>
      <c r="D24" s="366" t="s">
        <v>225</v>
      </c>
      <c r="E24" s="367">
        <v>35852</v>
      </c>
      <c r="F24" s="364" t="s">
        <v>226</v>
      </c>
      <c r="G24" s="365">
        <v>2</v>
      </c>
      <c r="H24" s="364" t="s">
        <v>187</v>
      </c>
      <c r="I24" s="365">
        <v>624</v>
      </c>
      <c r="J24" s="370"/>
      <c r="K24" s="372" t="s">
        <v>225</v>
      </c>
      <c r="L24" s="35">
        <v>35852</v>
      </c>
      <c r="M24" s="371" t="s">
        <v>226</v>
      </c>
      <c r="N24" s="35">
        <v>2</v>
      </c>
      <c r="O24" s="371" t="s">
        <v>187</v>
      </c>
      <c r="P24" s="35">
        <v>624</v>
      </c>
    </row>
    <row r="25" spans="1:16" ht="22.5" customHeight="1">
      <c r="A25" s="35">
        <v>21</v>
      </c>
      <c r="B25" s="35">
        <v>42</v>
      </c>
      <c r="C25" s="35">
        <v>63</v>
      </c>
      <c r="D25" s="366" t="s">
        <v>187</v>
      </c>
      <c r="E25" s="367">
        <v>8249</v>
      </c>
      <c r="F25" s="364" t="s">
        <v>227</v>
      </c>
      <c r="G25" s="365">
        <v>3722</v>
      </c>
      <c r="H25" s="364" t="s">
        <v>228</v>
      </c>
      <c r="I25" s="365">
        <v>732</v>
      </c>
      <c r="J25" s="370"/>
      <c r="K25" s="371" t="s">
        <v>187</v>
      </c>
      <c r="L25" s="35">
        <v>8249</v>
      </c>
      <c r="M25" s="372" t="s">
        <v>227</v>
      </c>
      <c r="N25" s="35">
        <v>3722</v>
      </c>
      <c r="O25" s="371" t="s">
        <v>228</v>
      </c>
      <c r="P25" s="35">
        <v>732</v>
      </c>
    </row>
    <row r="26" spans="1:16" ht="22.5" customHeight="1">
      <c r="A26" s="35">
        <v>64</v>
      </c>
      <c r="B26" s="35">
        <v>86</v>
      </c>
      <c r="C26" s="35">
        <v>108</v>
      </c>
      <c r="D26" s="364" t="s">
        <v>193</v>
      </c>
      <c r="E26" s="365">
        <v>271</v>
      </c>
      <c r="F26" s="364" t="s">
        <v>187</v>
      </c>
      <c r="G26" s="365">
        <v>671</v>
      </c>
      <c r="H26" s="364" t="s">
        <v>193</v>
      </c>
      <c r="I26" s="369">
        <v>221</v>
      </c>
      <c r="J26" s="370"/>
      <c r="K26" s="371" t="s">
        <v>193</v>
      </c>
      <c r="L26" s="35">
        <v>271</v>
      </c>
      <c r="M26" s="371" t="s">
        <v>187</v>
      </c>
      <c r="N26">
        <v>671</v>
      </c>
      <c r="O26" s="371" t="s">
        <v>193</v>
      </c>
      <c r="P26" s="35">
        <v>221</v>
      </c>
    </row>
    <row r="27" spans="1:16" ht="22.5" customHeight="1">
      <c r="A27" s="35">
        <v>65</v>
      </c>
      <c r="B27" s="35">
        <v>87</v>
      </c>
      <c r="C27" s="35">
        <v>109</v>
      </c>
      <c r="D27" s="364" t="s">
        <v>229</v>
      </c>
      <c r="E27" s="365">
        <v>150</v>
      </c>
      <c r="F27" s="364" t="s">
        <v>186</v>
      </c>
      <c r="G27" s="365">
        <v>1793</v>
      </c>
      <c r="H27" s="364" t="s">
        <v>230</v>
      </c>
      <c r="I27" s="365">
        <v>128</v>
      </c>
      <c r="J27" s="370"/>
      <c r="K27" s="371" t="s">
        <v>229</v>
      </c>
      <c r="L27" s="35">
        <v>150</v>
      </c>
      <c r="M27" s="371" t="s">
        <v>186</v>
      </c>
      <c r="N27">
        <v>1793</v>
      </c>
      <c r="O27" s="371" t="s">
        <v>230</v>
      </c>
      <c r="P27" s="35">
        <v>128</v>
      </c>
    </row>
    <row r="28" spans="1:16" ht="22.5" customHeight="1">
      <c r="A28" s="35">
        <v>66</v>
      </c>
      <c r="B28" s="35">
        <v>88</v>
      </c>
      <c r="C28" s="35">
        <v>110</v>
      </c>
      <c r="D28" s="364" t="s">
        <v>231</v>
      </c>
      <c r="E28" s="365">
        <v>5</v>
      </c>
      <c r="F28" s="364" t="s">
        <v>193</v>
      </c>
      <c r="G28" s="365">
        <v>78</v>
      </c>
      <c r="H28" s="364" t="s">
        <v>232</v>
      </c>
      <c r="I28" s="365">
        <v>508</v>
      </c>
      <c r="J28" s="370"/>
      <c r="K28" s="372" t="s">
        <v>231</v>
      </c>
      <c r="L28" s="35">
        <v>5</v>
      </c>
      <c r="M28" s="371" t="s">
        <v>193</v>
      </c>
      <c r="N28" s="35">
        <v>78</v>
      </c>
      <c r="O28" s="372" t="s">
        <v>232</v>
      </c>
      <c r="P28" s="35">
        <v>508</v>
      </c>
    </row>
    <row r="29" spans="1:16" ht="22.5" customHeight="1">
      <c r="A29" s="35">
        <v>67</v>
      </c>
      <c r="B29" s="35">
        <v>89</v>
      </c>
      <c r="C29" s="35">
        <v>111</v>
      </c>
      <c r="D29" s="364" t="s">
        <v>233</v>
      </c>
      <c r="E29" s="365">
        <v>5</v>
      </c>
      <c r="F29" s="364" t="s">
        <v>234</v>
      </c>
      <c r="G29" s="365">
        <v>2086</v>
      </c>
      <c r="H29" s="364" t="s">
        <v>235</v>
      </c>
      <c r="I29" s="365">
        <v>120</v>
      </c>
      <c r="J29" s="370"/>
      <c r="K29" s="371" t="s">
        <v>233</v>
      </c>
      <c r="L29" s="35">
        <v>5</v>
      </c>
      <c r="M29" s="372" t="s">
        <v>234</v>
      </c>
      <c r="N29" s="35">
        <v>2086</v>
      </c>
      <c r="O29" s="371" t="s">
        <v>235</v>
      </c>
      <c r="P29" s="35">
        <v>120</v>
      </c>
    </row>
    <row r="30" spans="1:16" ht="22.5" customHeight="1">
      <c r="A30" s="35">
        <v>68</v>
      </c>
      <c r="B30" s="35">
        <v>90</v>
      </c>
      <c r="C30" s="35">
        <v>112</v>
      </c>
      <c r="D30" s="364" t="s">
        <v>236</v>
      </c>
      <c r="E30" s="365">
        <v>535</v>
      </c>
      <c r="F30" s="364" t="s">
        <v>187</v>
      </c>
      <c r="G30" s="365">
        <v>309</v>
      </c>
      <c r="H30" s="364" t="s">
        <v>237</v>
      </c>
      <c r="I30" s="365">
        <v>388</v>
      </c>
      <c r="J30" s="370"/>
      <c r="K30" s="372" t="s">
        <v>236</v>
      </c>
      <c r="L30" s="35">
        <v>535</v>
      </c>
      <c r="M30" s="371" t="s">
        <v>187</v>
      </c>
      <c r="N30" s="35">
        <v>309</v>
      </c>
      <c r="O30" s="371" t="s">
        <v>237</v>
      </c>
      <c r="P30" s="35">
        <v>388</v>
      </c>
    </row>
    <row r="31" spans="1:16" ht="22.5" customHeight="1">
      <c r="A31" s="35">
        <v>69</v>
      </c>
      <c r="B31" s="35">
        <v>91</v>
      </c>
      <c r="C31" s="35">
        <v>113</v>
      </c>
      <c r="D31" s="364" t="s">
        <v>187</v>
      </c>
      <c r="E31" s="365">
        <v>240</v>
      </c>
      <c r="F31" s="364" t="s">
        <v>238</v>
      </c>
      <c r="G31" s="365">
        <v>218</v>
      </c>
      <c r="H31" s="364" t="s">
        <v>239</v>
      </c>
      <c r="I31" s="365">
        <v>811</v>
      </c>
      <c r="J31" s="370"/>
      <c r="K31" s="371" t="s">
        <v>187</v>
      </c>
      <c r="L31" s="35">
        <v>240</v>
      </c>
      <c r="M31" s="371" t="s">
        <v>238</v>
      </c>
      <c r="N31" s="35">
        <v>218</v>
      </c>
      <c r="O31" s="372" t="s">
        <v>239</v>
      </c>
      <c r="P31" s="35">
        <v>811</v>
      </c>
    </row>
    <row r="32" spans="1:16" ht="22.5" customHeight="1">
      <c r="A32" s="35">
        <v>70</v>
      </c>
      <c r="B32" s="35">
        <v>92</v>
      </c>
      <c r="C32" s="35">
        <v>114</v>
      </c>
      <c r="D32" s="364" t="s">
        <v>240</v>
      </c>
      <c r="E32" s="365">
        <v>295</v>
      </c>
      <c r="F32" s="364" t="s">
        <v>193</v>
      </c>
      <c r="G32" s="365">
        <v>89</v>
      </c>
      <c r="H32" s="364" t="s">
        <v>241</v>
      </c>
      <c r="I32" s="365">
        <v>811</v>
      </c>
      <c r="J32" s="370"/>
      <c r="K32" s="371" t="s">
        <v>240</v>
      </c>
      <c r="L32" s="35">
        <v>295</v>
      </c>
      <c r="M32" s="371" t="s">
        <v>193</v>
      </c>
      <c r="N32" s="35">
        <v>89</v>
      </c>
      <c r="O32" s="371" t="s">
        <v>241</v>
      </c>
      <c r="P32" s="35">
        <v>811</v>
      </c>
    </row>
    <row r="33" spans="1:16" ht="22.5" customHeight="1">
      <c r="A33" s="35">
        <v>71</v>
      </c>
      <c r="B33" s="35">
        <v>93</v>
      </c>
      <c r="C33" s="35">
        <v>115</v>
      </c>
      <c r="D33" s="364" t="s">
        <v>242</v>
      </c>
      <c r="E33" s="365">
        <v>374</v>
      </c>
      <c r="F33" s="364" t="s">
        <v>243</v>
      </c>
      <c r="G33" s="365">
        <v>1470</v>
      </c>
      <c r="H33" s="364" t="s">
        <v>244</v>
      </c>
      <c r="I33" s="365">
        <v>3752</v>
      </c>
      <c r="J33" s="370"/>
      <c r="K33" s="372" t="s">
        <v>242</v>
      </c>
      <c r="L33" s="35">
        <v>374</v>
      </c>
      <c r="M33" s="371" t="s">
        <v>243</v>
      </c>
      <c r="N33" s="35">
        <v>1470</v>
      </c>
      <c r="O33" s="372" t="s">
        <v>244</v>
      </c>
      <c r="P33" s="35">
        <v>3752</v>
      </c>
    </row>
    <row r="34" spans="1:16" ht="22.5" customHeight="1">
      <c r="A34" s="35">
        <v>72</v>
      </c>
      <c r="B34" s="35">
        <v>94</v>
      </c>
      <c r="C34" s="35">
        <v>116</v>
      </c>
      <c r="D34" s="364" t="s">
        <v>187</v>
      </c>
      <c r="E34" s="365">
        <v>181</v>
      </c>
      <c r="F34" s="364" t="s">
        <v>245</v>
      </c>
      <c r="G34" s="365">
        <v>928</v>
      </c>
      <c r="H34" s="364" t="s">
        <v>246</v>
      </c>
      <c r="I34" s="365">
        <v>622</v>
      </c>
      <c r="J34" s="370"/>
      <c r="K34" s="371" t="s">
        <v>187</v>
      </c>
      <c r="L34" s="35">
        <v>181</v>
      </c>
      <c r="M34" s="372" t="s">
        <v>245</v>
      </c>
      <c r="N34" s="35">
        <v>928</v>
      </c>
      <c r="O34" s="372" t="s">
        <v>246</v>
      </c>
      <c r="P34" s="35">
        <v>622</v>
      </c>
    </row>
    <row r="35" spans="1:16" ht="22.5" customHeight="1">
      <c r="A35" s="35">
        <v>73</v>
      </c>
      <c r="B35" s="35">
        <v>95</v>
      </c>
      <c r="C35" s="35">
        <v>117</v>
      </c>
      <c r="D35" s="364" t="s">
        <v>186</v>
      </c>
      <c r="E35" s="365">
        <v>78</v>
      </c>
      <c r="F35" s="364" t="s">
        <v>187</v>
      </c>
      <c r="G35" s="365">
        <v>446</v>
      </c>
      <c r="H35" s="364" t="s">
        <v>247</v>
      </c>
      <c r="I35" s="365">
        <v>189</v>
      </c>
      <c r="J35" s="370"/>
      <c r="K35" s="371" t="s">
        <v>186</v>
      </c>
      <c r="L35" s="35">
        <v>78</v>
      </c>
      <c r="M35" s="371" t="s">
        <v>187</v>
      </c>
      <c r="N35" s="35">
        <v>446</v>
      </c>
      <c r="O35" s="371" t="s">
        <v>247</v>
      </c>
      <c r="P35" s="35">
        <v>189</v>
      </c>
    </row>
    <row r="36" spans="1:16" ht="22.5" customHeight="1">
      <c r="A36" s="35">
        <v>74</v>
      </c>
      <c r="B36" s="35">
        <v>96</v>
      </c>
      <c r="C36" s="35">
        <v>118</v>
      </c>
      <c r="D36" s="364" t="s">
        <v>248</v>
      </c>
      <c r="E36" s="365">
        <v>115</v>
      </c>
      <c r="F36" s="364" t="s">
        <v>186</v>
      </c>
      <c r="G36" s="365">
        <v>65</v>
      </c>
      <c r="H36" s="364" t="s">
        <v>249</v>
      </c>
      <c r="I36" s="365">
        <v>135</v>
      </c>
      <c r="J36" s="370"/>
      <c r="K36" s="371" t="s">
        <v>248</v>
      </c>
      <c r="L36" s="35">
        <v>115</v>
      </c>
      <c r="M36" s="371" t="s">
        <v>186</v>
      </c>
      <c r="N36" s="35">
        <v>65</v>
      </c>
      <c r="O36" s="371" t="s">
        <v>249</v>
      </c>
      <c r="P36" s="35">
        <v>135</v>
      </c>
    </row>
    <row r="37" spans="1:16" ht="22.5" customHeight="1">
      <c r="A37" s="35">
        <v>75</v>
      </c>
      <c r="B37" s="35">
        <v>97</v>
      </c>
      <c r="C37" s="35">
        <v>119</v>
      </c>
      <c r="D37" s="364" t="s">
        <v>250</v>
      </c>
      <c r="E37" s="365">
        <v>6357</v>
      </c>
      <c r="F37" s="364" t="s">
        <v>251</v>
      </c>
      <c r="G37" s="365">
        <v>250</v>
      </c>
      <c r="H37" s="364" t="s">
        <v>252</v>
      </c>
      <c r="I37" s="365">
        <v>278</v>
      </c>
      <c r="J37" s="370"/>
      <c r="K37" s="372" t="s">
        <v>250</v>
      </c>
      <c r="L37" s="35">
        <v>6357</v>
      </c>
      <c r="M37" s="371" t="s">
        <v>251</v>
      </c>
      <c r="N37" s="35">
        <v>250</v>
      </c>
      <c r="O37" s="371" t="s">
        <v>252</v>
      </c>
      <c r="P37" s="35">
        <v>278</v>
      </c>
    </row>
    <row r="38" spans="1:16" ht="22.5" customHeight="1">
      <c r="A38" s="35">
        <v>76</v>
      </c>
      <c r="B38" s="35">
        <v>98</v>
      </c>
      <c r="C38" s="35">
        <v>120</v>
      </c>
      <c r="D38" s="364" t="s">
        <v>187</v>
      </c>
      <c r="E38" s="365">
        <v>941</v>
      </c>
      <c r="F38" s="364" t="s">
        <v>253</v>
      </c>
      <c r="G38" s="365">
        <v>13</v>
      </c>
      <c r="H38" s="364" t="s">
        <v>254</v>
      </c>
      <c r="I38" s="365">
        <v>20</v>
      </c>
      <c r="J38" s="370"/>
      <c r="K38" s="371" t="s">
        <v>187</v>
      </c>
      <c r="L38" s="35">
        <v>941</v>
      </c>
      <c r="M38" s="371" t="s">
        <v>253</v>
      </c>
      <c r="N38" s="35">
        <v>13</v>
      </c>
      <c r="O38" s="371" t="s">
        <v>254</v>
      </c>
      <c r="P38" s="35">
        <v>20</v>
      </c>
    </row>
    <row r="39" spans="1:16" ht="22.5" customHeight="1">
      <c r="A39" s="35">
        <v>77</v>
      </c>
      <c r="B39" s="35">
        <v>99</v>
      </c>
      <c r="C39" s="35">
        <v>121</v>
      </c>
      <c r="D39" s="364" t="s">
        <v>186</v>
      </c>
      <c r="E39" s="365">
        <v>2</v>
      </c>
      <c r="F39" s="364" t="s">
        <v>193</v>
      </c>
      <c r="G39" s="365">
        <v>68</v>
      </c>
      <c r="H39" s="364" t="s">
        <v>255</v>
      </c>
      <c r="I39" s="365">
        <v>3129</v>
      </c>
      <c r="J39" s="370"/>
      <c r="K39" s="371" t="s">
        <v>186</v>
      </c>
      <c r="L39" s="35">
        <v>2</v>
      </c>
      <c r="M39" s="371" t="s">
        <v>193</v>
      </c>
      <c r="N39" s="35">
        <v>68</v>
      </c>
      <c r="O39" s="372" t="s">
        <v>255</v>
      </c>
      <c r="P39" s="35">
        <v>3129</v>
      </c>
    </row>
    <row r="40" spans="1:16" ht="22.5" customHeight="1">
      <c r="A40" s="35">
        <v>78</v>
      </c>
      <c r="B40" s="35">
        <v>100</v>
      </c>
      <c r="C40" s="35">
        <v>122</v>
      </c>
      <c r="D40" s="364" t="s">
        <v>193</v>
      </c>
      <c r="E40" s="365">
        <v>170</v>
      </c>
      <c r="F40" s="364" t="s">
        <v>256</v>
      </c>
      <c r="G40" s="365">
        <v>86</v>
      </c>
      <c r="H40" s="364" t="s">
        <v>257</v>
      </c>
      <c r="I40" s="365">
        <v>3129</v>
      </c>
      <c r="J40" s="370"/>
      <c r="K40" s="371" t="s">
        <v>193</v>
      </c>
      <c r="L40">
        <v>170</v>
      </c>
      <c r="M40" s="371" t="s">
        <v>256</v>
      </c>
      <c r="N40" s="35">
        <v>86</v>
      </c>
      <c r="O40" s="371" t="s">
        <v>257</v>
      </c>
      <c r="P40" s="35">
        <v>3129</v>
      </c>
    </row>
    <row r="41" spans="1:16" ht="22.5" customHeight="1">
      <c r="A41" s="35">
        <v>79</v>
      </c>
      <c r="B41" s="35">
        <v>101</v>
      </c>
      <c r="C41" s="35">
        <v>123</v>
      </c>
      <c r="D41" s="364" t="s">
        <v>258</v>
      </c>
      <c r="E41" s="365">
        <v>5244</v>
      </c>
      <c r="F41" s="364" t="s">
        <v>259</v>
      </c>
      <c r="G41" s="365">
        <v>2114</v>
      </c>
      <c r="H41" s="364" t="s">
        <v>260</v>
      </c>
      <c r="I41" s="365">
        <v>41748</v>
      </c>
      <c r="J41" s="370"/>
      <c r="K41" s="371" t="s">
        <v>258</v>
      </c>
      <c r="L41">
        <v>5244</v>
      </c>
      <c r="M41" s="372" t="s">
        <v>259</v>
      </c>
      <c r="N41" s="35">
        <v>2114</v>
      </c>
      <c r="O41" s="372" t="s">
        <v>260</v>
      </c>
      <c r="P41" s="35">
        <v>41748</v>
      </c>
    </row>
    <row r="42" spans="1:16" ht="22.5" customHeight="1">
      <c r="A42" s="35">
        <v>80</v>
      </c>
      <c r="B42" s="35">
        <v>102</v>
      </c>
      <c r="C42" s="35">
        <v>124</v>
      </c>
      <c r="D42" s="364" t="s">
        <v>261</v>
      </c>
      <c r="E42" s="365">
        <v>2362</v>
      </c>
      <c r="F42" s="364" t="s">
        <v>187</v>
      </c>
      <c r="G42" s="365">
        <v>959</v>
      </c>
      <c r="H42" s="364" t="s">
        <v>262</v>
      </c>
      <c r="I42" s="365">
        <v>38316</v>
      </c>
      <c r="J42" s="370"/>
      <c r="K42" s="372" t="s">
        <v>261</v>
      </c>
      <c r="L42">
        <v>2362</v>
      </c>
      <c r="M42" s="371" t="s">
        <v>187</v>
      </c>
      <c r="N42" s="35">
        <v>959</v>
      </c>
      <c r="O42" s="372" t="s">
        <v>262</v>
      </c>
      <c r="P42" s="35">
        <v>38316</v>
      </c>
    </row>
    <row r="43" spans="1:16" ht="22.5" customHeight="1">
      <c r="A43" s="35">
        <v>81</v>
      </c>
      <c r="B43" s="35">
        <v>103</v>
      </c>
      <c r="C43" s="35">
        <v>125</v>
      </c>
      <c r="D43" s="364" t="s">
        <v>187</v>
      </c>
      <c r="E43" s="365">
        <v>1754</v>
      </c>
      <c r="F43" s="364" t="s">
        <v>186</v>
      </c>
      <c r="G43" s="365">
        <v>35</v>
      </c>
      <c r="H43" s="364" t="s">
        <v>187</v>
      </c>
      <c r="I43" s="365">
        <v>14796</v>
      </c>
      <c r="J43" s="370"/>
      <c r="K43" s="371" t="s">
        <v>187</v>
      </c>
      <c r="L43">
        <v>1754</v>
      </c>
      <c r="M43" s="371" t="s">
        <v>186</v>
      </c>
      <c r="N43" s="35">
        <v>35</v>
      </c>
      <c r="O43" s="371" t="s">
        <v>187</v>
      </c>
      <c r="P43" s="35">
        <v>14796</v>
      </c>
    </row>
    <row r="44" spans="1:16" ht="22.5" customHeight="1">
      <c r="A44" s="35">
        <v>82</v>
      </c>
      <c r="B44" s="35">
        <v>104</v>
      </c>
      <c r="C44" s="35">
        <v>126</v>
      </c>
      <c r="D44" s="364" t="s">
        <v>186</v>
      </c>
      <c r="E44" s="365">
        <v>406</v>
      </c>
      <c r="F44" s="364" t="s">
        <v>193</v>
      </c>
      <c r="G44" s="365">
        <v>231</v>
      </c>
      <c r="H44" s="364" t="s">
        <v>186</v>
      </c>
      <c r="I44" s="365">
        <v>2162</v>
      </c>
      <c r="J44" s="370"/>
      <c r="K44" s="371" t="s">
        <v>186</v>
      </c>
      <c r="L44">
        <v>406</v>
      </c>
      <c r="M44" s="371" t="s">
        <v>193</v>
      </c>
      <c r="N44" s="35">
        <v>231</v>
      </c>
      <c r="O44" s="371" t="s">
        <v>186</v>
      </c>
      <c r="P44" s="35">
        <v>2162</v>
      </c>
    </row>
    <row r="45" spans="1:16" ht="22.5" customHeight="1">
      <c r="A45" s="35">
        <v>83</v>
      </c>
      <c r="B45" s="35">
        <v>105</v>
      </c>
      <c r="C45" s="35">
        <v>127</v>
      </c>
      <c r="D45" s="364" t="s">
        <v>193</v>
      </c>
      <c r="E45" s="365">
        <v>146</v>
      </c>
      <c r="F45" s="364" t="s">
        <v>263</v>
      </c>
      <c r="G45" s="365">
        <v>889</v>
      </c>
      <c r="H45" s="364" t="s">
        <v>264</v>
      </c>
      <c r="I45" s="365">
        <v>548</v>
      </c>
      <c r="J45" s="370"/>
      <c r="K45" s="371" t="s">
        <v>193</v>
      </c>
      <c r="L45">
        <v>146</v>
      </c>
      <c r="M45" s="371" t="s">
        <v>263</v>
      </c>
      <c r="N45" s="35">
        <v>889</v>
      </c>
      <c r="O45" s="371" t="s">
        <v>264</v>
      </c>
      <c r="P45" s="35">
        <v>548</v>
      </c>
    </row>
    <row r="46" spans="1:16" ht="22.5" customHeight="1">
      <c r="A46" s="35">
        <v>84</v>
      </c>
      <c r="B46" s="35">
        <v>106</v>
      </c>
      <c r="C46" s="35">
        <v>128</v>
      </c>
      <c r="D46" s="364" t="s">
        <v>265</v>
      </c>
      <c r="E46" s="365">
        <v>56</v>
      </c>
      <c r="F46" s="364" t="s">
        <v>266</v>
      </c>
      <c r="G46" s="365">
        <v>417</v>
      </c>
      <c r="H46" s="364" t="s">
        <v>267</v>
      </c>
      <c r="I46" s="365">
        <v>15</v>
      </c>
      <c r="J46" s="370"/>
      <c r="K46" s="371" t="s">
        <v>265</v>
      </c>
      <c r="L46">
        <v>56</v>
      </c>
      <c r="M46" s="372" t="s">
        <v>266</v>
      </c>
      <c r="N46" s="35">
        <v>417</v>
      </c>
      <c r="O46" s="371" t="s">
        <v>267</v>
      </c>
      <c r="P46" s="35">
        <v>15</v>
      </c>
    </row>
    <row r="47" spans="1:16" ht="22.5" customHeight="1">
      <c r="A47" s="35">
        <v>85</v>
      </c>
      <c r="B47" s="35">
        <v>107</v>
      </c>
      <c r="C47" s="35">
        <v>129</v>
      </c>
      <c r="D47" s="364" t="s">
        <v>268</v>
      </c>
      <c r="E47" s="365">
        <v>2542</v>
      </c>
      <c r="F47" s="364" t="s">
        <v>187</v>
      </c>
      <c r="G47" s="365">
        <v>68</v>
      </c>
      <c r="H47" s="364" t="s">
        <v>269</v>
      </c>
      <c r="I47" s="365">
        <v>20795</v>
      </c>
      <c r="J47" s="370"/>
      <c r="K47" s="372" t="s">
        <v>268</v>
      </c>
      <c r="L47">
        <v>2542</v>
      </c>
      <c r="M47" s="371" t="s">
        <v>187</v>
      </c>
      <c r="N47" s="35">
        <v>68</v>
      </c>
      <c r="O47" s="371" t="s">
        <v>269</v>
      </c>
      <c r="P47" s="35">
        <v>20795</v>
      </c>
    </row>
    <row r="48" spans="1:16" ht="22.5" customHeight="1">
      <c r="A48" s="35">
        <v>348</v>
      </c>
      <c r="B48" s="35">
        <v>370</v>
      </c>
      <c r="C48" s="35">
        <v>392</v>
      </c>
      <c r="D48" s="364" t="s">
        <v>270</v>
      </c>
      <c r="E48" s="365">
        <v>2078</v>
      </c>
      <c r="F48" s="364" t="s">
        <v>271</v>
      </c>
      <c r="G48" s="365">
        <v>6288</v>
      </c>
      <c r="H48" s="364" t="s">
        <v>186</v>
      </c>
      <c r="I48" s="365">
        <v>162</v>
      </c>
      <c r="J48" s="370"/>
      <c r="K48" s="372" t="s">
        <v>270</v>
      </c>
      <c r="L48" s="35">
        <v>2078</v>
      </c>
      <c r="M48" s="371" t="s">
        <v>271</v>
      </c>
      <c r="N48" s="35">
        <v>6288</v>
      </c>
      <c r="O48" s="371" t="s">
        <v>186</v>
      </c>
      <c r="P48" s="35">
        <v>162</v>
      </c>
    </row>
    <row r="49" spans="1:16" ht="22.5" customHeight="1">
      <c r="A49" s="35">
        <v>349</v>
      </c>
      <c r="B49" s="35">
        <v>371</v>
      </c>
      <c r="C49" s="35">
        <v>393</v>
      </c>
      <c r="D49" s="364" t="s">
        <v>187</v>
      </c>
      <c r="E49" s="365">
        <v>1609</v>
      </c>
      <c r="F49" s="364" t="s">
        <v>272</v>
      </c>
      <c r="G49" s="365">
        <v>52912</v>
      </c>
      <c r="H49" s="364" t="s">
        <v>273</v>
      </c>
      <c r="I49" s="365">
        <v>149</v>
      </c>
      <c r="J49" s="370"/>
      <c r="K49" s="371" t="s">
        <v>187</v>
      </c>
      <c r="L49" s="35">
        <v>1609</v>
      </c>
      <c r="M49" s="371" t="s">
        <v>272</v>
      </c>
      <c r="N49" s="35">
        <v>52912</v>
      </c>
      <c r="O49" s="371" t="s">
        <v>273</v>
      </c>
      <c r="P49" s="35">
        <v>149</v>
      </c>
    </row>
    <row r="50" spans="1:16" ht="22.5" customHeight="1">
      <c r="A50" s="35">
        <v>394</v>
      </c>
      <c r="B50" s="35">
        <v>416</v>
      </c>
      <c r="C50" s="35">
        <v>438</v>
      </c>
      <c r="D50" s="364" t="s">
        <v>274</v>
      </c>
      <c r="E50" s="365">
        <v>96</v>
      </c>
      <c r="F50" s="364" t="s">
        <v>275</v>
      </c>
      <c r="G50" s="365">
        <v>32621</v>
      </c>
      <c r="H50" s="364" t="s">
        <v>276</v>
      </c>
      <c r="I50" s="365">
        <v>13</v>
      </c>
      <c r="J50" s="370"/>
      <c r="K50" s="371" t="s">
        <v>274</v>
      </c>
      <c r="L50" s="35">
        <v>96</v>
      </c>
      <c r="M50" s="371" t="s">
        <v>275</v>
      </c>
      <c r="N50" s="35">
        <v>32621</v>
      </c>
      <c r="O50" s="372" t="s">
        <v>276</v>
      </c>
      <c r="P50" s="35">
        <v>13</v>
      </c>
    </row>
    <row r="51" spans="1:16" ht="22.5" customHeight="1">
      <c r="A51" s="35">
        <v>395</v>
      </c>
      <c r="B51" s="35">
        <v>417</v>
      </c>
      <c r="C51" s="35">
        <v>439</v>
      </c>
      <c r="D51" s="368" t="s">
        <v>277</v>
      </c>
      <c r="E51" s="369">
        <v>70</v>
      </c>
      <c r="F51" s="364" t="s">
        <v>278</v>
      </c>
      <c r="G51" s="365">
        <v>28266</v>
      </c>
      <c r="H51" s="364" t="s">
        <v>279</v>
      </c>
      <c r="I51" s="365">
        <v>13</v>
      </c>
      <c r="J51" s="370"/>
      <c r="K51" s="371" t="s">
        <v>277</v>
      </c>
      <c r="L51" s="35">
        <v>70</v>
      </c>
      <c r="M51" s="371" t="s">
        <v>278</v>
      </c>
      <c r="N51" s="35">
        <v>28266</v>
      </c>
      <c r="O51" s="371" t="s">
        <v>279</v>
      </c>
      <c r="P51" s="35">
        <v>13</v>
      </c>
    </row>
    <row r="52" spans="1:16" ht="22.5" customHeight="1">
      <c r="A52" s="35">
        <v>396</v>
      </c>
      <c r="B52" s="35">
        <v>418</v>
      </c>
      <c r="C52" s="35">
        <v>440</v>
      </c>
      <c r="D52" s="364" t="s">
        <v>280</v>
      </c>
      <c r="E52" s="365">
        <v>56</v>
      </c>
      <c r="F52" s="364" t="s">
        <v>281</v>
      </c>
      <c r="G52" s="365">
        <v>2659</v>
      </c>
      <c r="H52" s="364" t="s">
        <v>282</v>
      </c>
      <c r="I52" s="365">
        <v>1422</v>
      </c>
      <c r="J52" s="370"/>
      <c r="K52" s="371" t="s">
        <v>280</v>
      </c>
      <c r="L52" s="35">
        <v>56</v>
      </c>
      <c r="M52" s="371" t="s">
        <v>281</v>
      </c>
      <c r="N52" s="35">
        <v>2659</v>
      </c>
      <c r="O52" s="372" t="s">
        <v>282</v>
      </c>
      <c r="P52" s="35">
        <v>1422</v>
      </c>
    </row>
    <row r="53" spans="1:16" ht="22.5" customHeight="1">
      <c r="A53" s="35">
        <v>397</v>
      </c>
      <c r="B53" s="35">
        <v>419</v>
      </c>
      <c r="C53" s="35">
        <v>441</v>
      </c>
      <c r="D53" s="364" t="s">
        <v>283</v>
      </c>
      <c r="E53" s="365">
        <v>59</v>
      </c>
      <c r="F53" s="364" t="s">
        <v>284</v>
      </c>
      <c r="G53" s="365">
        <v>10967</v>
      </c>
      <c r="H53" s="364" t="s">
        <v>285</v>
      </c>
      <c r="I53" s="365">
        <v>129</v>
      </c>
      <c r="J53" s="370"/>
      <c r="K53" s="371" t="s">
        <v>283</v>
      </c>
      <c r="L53" s="35">
        <v>59</v>
      </c>
      <c r="M53" s="372" t="s">
        <v>284</v>
      </c>
      <c r="N53" s="35">
        <v>10967</v>
      </c>
      <c r="O53" s="371" t="s">
        <v>285</v>
      </c>
      <c r="P53" s="35">
        <v>129</v>
      </c>
    </row>
    <row r="54" spans="1:16" ht="22.5" customHeight="1">
      <c r="A54" s="35">
        <v>398</v>
      </c>
      <c r="B54" s="35">
        <v>420</v>
      </c>
      <c r="C54" s="35">
        <v>442</v>
      </c>
      <c r="D54" s="364" t="s">
        <v>286</v>
      </c>
      <c r="E54" s="365">
        <v>111</v>
      </c>
      <c r="F54" s="364" t="s">
        <v>287</v>
      </c>
      <c r="G54" s="365">
        <v>10967</v>
      </c>
      <c r="H54" s="364" t="s">
        <v>288</v>
      </c>
      <c r="I54" s="365">
        <v>1293</v>
      </c>
      <c r="J54" s="370"/>
      <c r="K54" s="371" t="s">
        <v>286</v>
      </c>
      <c r="L54" s="35">
        <v>111</v>
      </c>
      <c r="M54" s="371" t="s">
        <v>287</v>
      </c>
      <c r="N54" s="35">
        <v>10967</v>
      </c>
      <c r="O54" s="371" t="s">
        <v>288</v>
      </c>
      <c r="P54" s="35">
        <v>1293</v>
      </c>
    </row>
    <row r="55" spans="1:16" ht="22.5" customHeight="1">
      <c r="A55" s="35">
        <v>399</v>
      </c>
      <c r="B55" s="35">
        <v>421</v>
      </c>
      <c r="C55" s="35">
        <v>443</v>
      </c>
      <c r="D55" s="364" t="s">
        <v>199</v>
      </c>
      <c r="E55" s="365">
        <v>19</v>
      </c>
      <c r="F55" s="364" t="s">
        <v>289</v>
      </c>
      <c r="G55" s="365">
        <v>822</v>
      </c>
      <c r="H55" s="364" t="s">
        <v>290</v>
      </c>
      <c r="I55" s="365">
        <v>9</v>
      </c>
      <c r="J55" s="370"/>
      <c r="K55" s="371" t="s">
        <v>199</v>
      </c>
      <c r="L55" s="35">
        <v>19</v>
      </c>
      <c r="M55" s="372" t="s">
        <v>289</v>
      </c>
      <c r="N55" s="35">
        <v>822</v>
      </c>
      <c r="O55" s="372" t="s">
        <v>290</v>
      </c>
      <c r="P55" s="35">
        <v>9</v>
      </c>
    </row>
    <row r="56" spans="1:16" ht="22.5" customHeight="1">
      <c r="A56" s="35">
        <v>400</v>
      </c>
      <c r="B56" s="35">
        <v>422</v>
      </c>
      <c r="C56" s="35">
        <v>444</v>
      </c>
      <c r="D56" s="364" t="s">
        <v>193</v>
      </c>
      <c r="E56" s="365">
        <v>31</v>
      </c>
      <c r="F56" s="364" t="s">
        <v>291</v>
      </c>
      <c r="G56" s="365">
        <v>438</v>
      </c>
      <c r="H56" s="364" t="s">
        <v>292</v>
      </c>
      <c r="I56" s="365">
        <v>9</v>
      </c>
      <c r="J56" s="370"/>
      <c r="K56" s="371" t="s">
        <v>193</v>
      </c>
      <c r="L56" s="35">
        <v>31</v>
      </c>
      <c r="M56" s="371" t="s">
        <v>291</v>
      </c>
      <c r="N56" s="35">
        <v>438</v>
      </c>
      <c r="O56" s="371" t="s">
        <v>292</v>
      </c>
      <c r="P56" s="35">
        <v>9</v>
      </c>
    </row>
    <row r="57" spans="1:16" ht="22.5" customHeight="1">
      <c r="A57" s="35">
        <v>401</v>
      </c>
      <c r="B57" s="35">
        <v>423</v>
      </c>
      <c r="C57" s="35">
        <v>445</v>
      </c>
      <c r="D57" s="364" t="s">
        <v>293</v>
      </c>
      <c r="E57" s="365">
        <v>27</v>
      </c>
      <c r="F57" s="364" t="s">
        <v>294</v>
      </c>
      <c r="G57" s="365">
        <v>215</v>
      </c>
      <c r="H57" s="364" t="s">
        <v>295</v>
      </c>
      <c r="I57" s="365">
        <v>379</v>
      </c>
      <c r="J57" s="370"/>
      <c r="K57" s="371" t="s">
        <v>293</v>
      </c>
      <c r="L57" s="35">
        <v>27</v>
      </c>
      <c r="M57" s="371" t="s">
        <v>294</v>
      </c>
      <c r="N57" s="35">
        <v>215</v>
      </c>
      <c r="O57" s="372" t="s">
        <v>295</v>
      </c>
      <c r="P57" s="35">
        <v>379</v>
      </c>
    </row>
    <row r="58" spans="1:16" ht="22.5" customHeight="1">
      <c r="A58" s="35">
        <v>402</v>
      </c>
      <c r="B58" s="35">
        <v>424</v>
      </c>
      <c r="C58" s="35">
        <v>446</v>
      </c>
      <c r="D58" s="364" t="s">
        <v>296</v>
      </c>
      <c r="E58" s="365">
        <v>1351</v>
      </c>
      <c r="F58" s="364" t="s">
        <v>297</v>
      </c>
      <c r="G58" s="365">
        <v>169</v>
      </c>
      <c r="H58" s="364" t="s">
        <v>298</v>
      </c>
      <c r="I58" s="365">
        <v>374</v>
      </c>
      <c r="J58" s="370"/>
      <c r="K58" s="373" t="s">
        <v>296</v>
      </c>
      <c r="L58" s="35">
        <v>1351</v>
      </c>
      <c r="M58" s="371" t="s">
        <v>297</v>
      </c>
      <c r="N58" s="35">
        <v>169</v>
      </c>
      <c r="O58" s="371" t="s">
        <v>298</v>
      </c>
      <c r="P58" s="35">
        <v>374</v>
      </c>
    </row>
    <row r="59" spans="1:16" ht="22.5" customHeight="1">
      <c r="A59" s="35">
        <v>403</v>
      </c>
      <c r="B59" s="35">
        <v>425</v>
      </c>
      <c r="C59" s="35">
        <v>447</v>
      </c>
      <c r="D59" s="364" t="s">
        <v>187</v>
      </c>
      <c r="E59" s="365">
        <v>164</v>
      </c>
      <c r="F59" s="364" t="s">
        <v>299</v>
      </c>
      <c r="G59" s="365">
        <v>2133</v>
      </c>
      <c r="H59" s="364" t="s">
        <v>300</v>
      </c>
      <c r="I59" s="365">
        <v>5</v>
      </c>
      <c r="J59" s="370"/>
      <c r="K59" s="371" t="s">
        <v>187</v>
      </c>
      <c r="L59" s="35">
        <v>164</v>
      </c>
      <c r="M59" s="372" t="s">
        <v>299</v>
      </c>
      <c r="N59" s="35">
        <v>2133</v>
      </c>
      <c r="O59" s="371" t="s">
        <v>300</v>
      </c>
      <c r="P59" s="35">
        <v>5</v>
      </c>
    </row>
    <row r="60" spans="1:16" ht="22.5" customHeight="1">
      <c r="A60" s="35">
        <v>404</v>
      </c>
      <c r="B60" s="35">
        <v>426</v>
      </c>
      <c r="C60" s="35">
        <v>448</v>
      </c>
      <c r="D60" s="364" t="s">
        <v>186</v>
      </c>
      <c r="E60" s="365">
        <v>123</v>
      </c>
      <c r="F60" s="364" t="s">
        <v>301</v>
      </c>
      <c r="G60" s="365">
        <v>1332</v>
      </c>
      <c r="H60" s="364" t="s">
        <v>302</v>
      </c>
      <c r="I60" s="365">
        <v>11295</v>
      </c>
      <c r="J60" s="370"/>
      <c r="K60" s="371" t="s">
        <v>186</v>
      </c>
      <c r="L60" s="35">
        <v>123</v>
      </c>
      <c r="M60" s="371" t="s">
        <v>301</v>
      </c>
      <c r="N60" s="35">
        <v>1332</v>
      </c>
      <c r="O60" s="372" t="s">
        <v>302</v>
      </c>
      <c r="P60" s="35">
        <v>11295</v>
      </c>
    </row>
    <row r="61" spans="1:16" ht="22.5" customHeight="1">
      <c r="A61" s="35">
        <v>405</v>
      </c>
      <c r="B61" s="35">
        <v>427</v>
      </c>
      <c r="C61" s="35">
        <v>449</v>
      </c>
      <c r="D61" s="364" t="s">
        <v>303</v>
      </c>
      <c r="E61" s="365">
        <v>1064</v>
      </c>
      <c r="F61" s="364" t="s">
        <v>304</v>
      </c>
      <c r="G61" s="365">
        <v>639</v>
      </c>
      <c r="H61" s="364" t="s">
        <v>305</v>
      </c>
      <c r="I61" s="365">
        <v>11295</v>
      </c>
      <c r="J61" s="370"/>
      <c r="K61" s="371" t="s">
        <v>303</v>
      </c>
      <c r="L61" s="35">
        <v>1064</v>
      </c>
      <c r="M61" s="371" t="s">
        <v>304</v>
      </c>
      <c r="N61" s="35">
        <v>639</v>
      </c>
      <c r="O61" s="371" t="s">
        <v>305</v>
      </c>
      <c r="P61" s="35">
        <v>11295</v>
      </c>
    </row>
    <row r="62" spans="1:16" ht="22.5" customHeight="1">
      <c r="A62" s="35">
        <v>406</v>
      </c>
      <c r="B62" s="35">
        <v>428</v>
      </c>
      <c r="C62" s="35">
        <v>450</v>
      </c>
      <c r="D62" s="364" t="s">
        <v>306</v>
      </c>
      <c r="E62" s="365">
        <v>3</v>
      </c>
      <c r="F62" s="364" t="s">
        <v>307</v>
      </c>
      <c r="G62" s="365">
        <v>162</v>
      </c>
      <c r="H62" s="364" t="s">
        <v>308</v>
      </c>
      <c r="I62" s="365">
        <v>12143</v>
      </c>
      <c r="J62" s="370"/>
      <c r="K62" s="372" t="s">
        <v>306</v>
      </c>
      <c r="L62" s="35">
        <v>3</v>
      </c>
      <c r="M62" s="371" t="s">
        <v>307</v>
      </c>
      <c r="N62" s="35">
        <v>162</v>
      </c>
      <c r="O62" s="372" t="s">
        <v>308</v>
      </c>
      <c r="P62" s="35">
        <v>12144</v>
      </c>
    </row>
    <row r="63" spans="1:16" ht="22.5" customHeight="1">
      <c r="A63" s="35">
        <v>407</v>
      </c>
      <c r="B63" s="35">
        <v>429</v>
      </c>
      <c r="C63" s="35">
        <v>451</v>
      </c>
      <c r="D63" s="364" t="s">
        <v>309</v>
      </c>
      <c r="E63" s="365">
        <v>3</v>
      </c>
      <c r="F63" s="364" t="s">
        <v>310</v>
      </c>
      <c r="G63" s="365">
        <v>2893</v>
      </c>
      <c r="H63" s="364" t="s">
        <v>311</v>
      </c>
      <c r="I63" s="365">
        <v>4189</v>
      </c>
      <c r="J63" s="370"/>
      <c r="K63" s="371" t="s">
        <v>309</v>
      </c>
      <c r="L63" s="35">
        <v>3</v>
      </c>
      <c r="M63" s="372" t="s">
        <v>310</v>
      </c>
      <c r="N63" s="35">
        <v>2893</v>
      </c>
      <c r="O63" s="372" t="s">
        <v>311</v>
      </c>
      <c r="P63" s="35">
        <v>4189</v>
      </c>
    </row>
    <row r="64" spans="1:16" ht="22.5" customHeight="1">
      <c r="A64" s="35">
        <v>408</v>
      </c>
      <c r="B64" s="35">
        <v>430</v>
      </c>
      <c r="C64" s="35">
        <v>452</v>
      </c>
      <c r="D64" s="364" t="s">
        <v>312</v>
      </c>
      <c r="E64" s="365">
        <v>140892</v>
      </c>
      <c r="F64" s="364" t="s">
        <v>313</v>
      </c>
      <c r="G64" s="365">
        <v>2893</v>
      </c>
      <c r="H64" s="364" t="s">
        <v>187</v>
      </c>
      <c r="I64" s="365">
        <v>640</v>
      </c>
      <c r="J64" s="370"/>
      <c r="K64" s="372" t="s">
        <v>312</v>
      </c>
      <c r="L64" s="35">
        <v>140892</v>
      </c>
      <c r="M64" s="371" t="s">
        <v>313</v>
      </c>
      <c r="N64" s="35">
        <v>2893</v>
      </c>
      <c r="O64" s="371" t="s">
        <v>187</v>
      </c>
      <c r="P64" s="35">
        <v>640</v>
      </c>
    </row>
    <row r="65" spans="1:16" ht="22.5" customHeight="1">
      <c r="A65" s="35">
        <v>409</v>
      </c>
      <c r="B65" s="35">
        <v>431</v>
      </c>
      <c r="C65" s="35">
        <v>453</v>
      </c>
      <c r="D65" s="364" t="s">
        <v>314</v>
      </c>
      <c r="E65" s="365">
        <v>1301</v>
      </c>
      <c r="F65" s="364" t="s">
        <v>315</v>
      </c>
      <c r="G65" s="365">
        <v>30</v>
      </c>
      <c r="H65" s="364" t="s">
        <v>316</v>
      </c>
      <c r="I65" s="365">
        <v>474</v>
      </c>
      <c r="J65" s="370"/>
      <c r="K65" s="372" t="s">
        <v>314</v>
      </c>
      <c r="L65" s="35">
        <v>1301</v>
      </c>
      <c r="M65" s="372" t="s">
        <v>315</v>
      </c>
      <c r="N65" s="35">
        <v>30</v>
      </c>
      <c r="O65" s="371" t="s">
        <v>316</v>
      </c>
      <c r="P65" s="35">
        <v>474</v>
      </c>
    </row>
    <row r="66" spans="1:16" ht="22.5" customHeight="1">
      <c r="A66" s="35">
        <v>410</v>
      </c>
      <c r="B66" s="35">
        <v>432</v>
      </c>
      <c r="C66" s="35">
        <v>454</v>
      </c>
      <c r="D66" s="364" t="s">
        <v>187</v>
      </c>
      <c r="E66" s="365">
        <v>483</v>
      </c>
      <c r="F66" s="364" t="s">
        <v>317</v>
      </c>
      <c r="G66" s="365">
        <v>30</v>
      </c>
      <c r="H66" s="364" t="s">
        <v>318</v>
      </c>
      <c r="I66" s="365">
        <v>87</v>
      </c>
      <c r="J66" s="370"/>
      <c r="K66" s="371" t="s">
        <v>187</v>
      </c>
      <c r="L66" s="35">
        <v>483</v>
      </c>
      <c r="M66" s="371" t="s">
        <v>317</v>
      </c>
      <c r="N66" s="35">
        <v>30</v>
      </c>
      <c r="O66" s="371" t="s">
        <v>318</v>
      </c>
      <c r="P66" s="35">
        <v>87</v>
      </c>
    </row>
    <row r="67" spans="1:16" ht="22.5" customHeight="1">
      <c r="A67" s="35">
        <v>411</v>
      </c>
      <c r="B67" s="35">
        <v>433</v>
      </c>
      <c r="C67" s="35">
        <v>455</v>
      </c>
      <c r="D67" s="364" t="s">
        <v>186</v>
      </c>
      <c r="E67" s="365">
        <v>589</v>
      </c>
      <c r="F67" s="364" t="s">
        <v>319</v>
      </c>
      <c r="G67" s="365">
        <v>13666</v>
      </c>
      <c r="H67" s="364" t="s">
        <v>320</v>
      </c>
      <c r="I67" s="365">
        <v>750</v>
      </c>
      <c r="J67" s="370"/>
      <c r="K67" s="371" t="s">
        <v>186</v>
      </c>
      <c r="L67" s="35">
        <v>589</v>
      </c>
      <c r="M67" s="372" t="s">
        <v>319</v>
      </c>
      <c r="N67" s="35">
        <v>13666</v>
      </c>
      <c r="O67" s="371" t="s">
        <v>320</v>
      </c>
      <c r="P67" s="35">
        <v>750</v>
      </c>
    </row>
    <row r="68" spans="1:16" ht="22.5" customHeight="1">
      <c r="A68" s="35">
        <v>412</v>
      </c>
      <c r="B68" s="35">
        <v>434</v>
      </c>
      <c r="C68" s="35">
        <v>456</v>
      </c>
      <c r="D68" s="364" t="s">
        <v>321</v>
      </c>
      <c r="E68" s="365">
        <v>229</v>
      </c>
      <c r="F68" s="364" t="s">
        <v>322</v>
      </c>
      <c r="G68" s="365">
        <v>548</v>
      </c>
      <c r="H68" s="364" t="s">
        <v>323</v>
      </c>
      <c r="I68" s="365">
        <v>36</v>
      </c>
      <c r="J68" s="370"/>
      <c r="K68" s="371" t="s">
        <v>321</v>
      </c>
      <c r="L68" s="35">
        <v>229</v>
      </c>
      <c r="M68" s="372" t="s">
        <v>322</v>
      </c>
      <c r="N68" s="35">
        <v>548</v>
      </c>
      <c r="O68" s="371" t="s">
        <v>323</v>
      </c>
      <c r="P68" s="35">
        <v>36</v>
      </c>
    </row>
    <row r="69" spans="1:16" ht="22.5" customHeight="1">
      <c r="A69" s="35">
        <v>413</v>
      </c>
      <c r="B69" s="35">
        <v>435</v>
      </c>
      <c r="C69" s="35">
        <v>457</v>
      </c>
      <c r="D69" s="364" t="s">
        <v>324</v>
      </c>
      <c r="E69" s="365">
        <v>122746</v>
      </c>
      <c r="F69" s="364" t="s">
        <v>187</v>
      </c>
      <c r="G69" s="365">
        <v>237</v>
      </c>
      <c r="H69" s="364" t="s">
        <v>325</v>
      </c>
      <c r="I69" s="365">
        <v>2202</v>
      </c>
      <c r="J69" s="370"/>
      <c r="K69" s="372" t="s">
        <v>324</v>
      </c>
      <c r="L69" s="35">
        <v>122746</v>
      </c>
      <c r="M69" s="371" t="s">
        <v>187</v>
      </c>
      <c r="N69" s="35">
        <v>237</v>
      </c>
      <c r="O69" s="371" t="s">
        <v>325</v>
      </c>
      <c r="P69" s="35">
        <v>2202</v>
      </c>
    </row>
    <row r="70" spans="1:16" ht="22.5" customHeight="1">
      <c r="A70" s="35">
        <v>414</v>
      </c>
      <c r="B70" s="35">
        <v>436</v>
      </c>
      <c r="C70" s="35">
        <v>458</v>
      </c>
      <c r="D70" s="364" t="s">
        <v>326</v>
      </c>
      <c r="E70" s="365">
        <v>1336</v>
      </c>
      <c r="F70" s="364" t="s">
        <v>327</v>
      </c>
      <c r="G70" s="365">
        <v>6</v>
      </c>
      <c r="H70" s="364" t="s">
        <v>328</v>
      </c>
      <c r="I70" s="365">
        <v>1840</v>
      </c>
      <c r="J70" s="370"/>
      <c r="K70" s="372" t="s">
        <v>326</v>
      </c>
      <c r="L70" s="35">
        <v>1336</v>
      </c>
      <c r="M70" s="371" t="s">
        <v>327</v>
      </c>
      <c r="N70" s="35">
        <v>6</v>
      </c>
      <c r="O70" s="371" t="s">
        <v>328</v>
      </c>
      <c r="P70" s="35">
        <v>1840</v>
      </c>
    </row>
    <row r="71" spans="1:16" ht="22.5" customHeight="1">
      <c r="A71" s="35">
        <v>415</v>
      </c>
      <c r="B71" s="35">
        <v>437</v>
      </c>
      <c r="C71" s="35">
        <v>459</v>
      </c>
      <c r="D71" s="364" t="s">
        <v>329</v>
      </c>
      <c r="E71" s="365">
        <v>822</v>
      </c>
      <c r="F71" s="364" t="s">
        <v>330</v>
      </c>
      <c r="G71" s="365">
        <v>43</v>
      </c>
      <c r="H71" s="364" t="s">
        <v>331</v>
      </c>
      <c r="I71" s="365">
        <v>4233</v>
      </c>
      <c r="J71" s="370"/>
      <c r="K71" s="371" t="s">
        <v>329</v>
      </c>
      <c r="L71" s="35">
        <v>822</v>
      </c>
      <c r="M71" s="371" t="s">
        <v>330</v>
      </c>
      <c r="N71" s="35">
        <v>43</v>
      </c>
      <c r="O71" s="371" t="s">
        <v>331</v>
      </c>
      <c r="P71" s="35">
        <v>4233</v>
      </c>
    </row>
    <row r="72" spans="1:16" ht="22.5" customHeight="1">
      <c r="A72" s="35">
        <v>460</v>
      </c>
      <c r="B72" s="35">
        <v>482</v>
      </c>
      <c r="C72" s="35">
        <v>504</v>
      </c>
      <c r="D72" s="364" t="s">
        <v>332</v>
      </c>
      <c r="E72" s="365">
        <v>514</v>
      </c>
      <c r="F72" s="364" t="s">
        <v>193</v>
      </c>
      <c r="G72" s="365">
        <v>100</v>
      </c>
      <c r="H72" s="364" t="s">
        <v>333</v>
      </c>
      <c r="I72" s="365">
        <v>1027</v>
      </c>
      <c r="J72" s="370"/>
      <c r="K72" s="371" t="s">
        <v>332</v>
      </c>
      <c r="L72" s="35">
        <v>514</v>
      </c>
      <c r="M72" s="371" t="s">
        <v>193</v>
      </c>
      <c r="N72" s="35">
        <v>100</v>
      </c>
      <c r="O72" s="371" t="s">
        <v>333</v>
      </c>
      <c r="P72" s="35">
        <v>1027</v>
      </c>
    </row>
    <row r="73" spans="1:16" ht="22.5" customHeight="1">
      <c r="A73" s="35">
        <v>461</v>
      </c>
      <c r="B73" s="35">
        <v>483</v>
      </c>
      <c r="C73" s="35">
        <v>505</v>
      </c>
      <c r="D73" s="364" t="s">
        <v>334</v>
      </c>
      <c r="E73" s="365">
        <v>1604</v>
      </c>
      <c r="F73" s="364" t="s">
        <v>335</v>
      </c>
      <c r="G73" s="365">
        <v>934</v>
      </c>
      <c r="H73" s="364" t="s">
        <v>336</v>
      </c>
      <c r="I73" s="365">
        <v>317</v>
      </c>
      <c r="J73" s="370"/>
      <c r="K73" s="372" t="s">
        <v>334</v>
      </c>
      <c r="L73" s="35">
        <v>1604</v>
      </c>
      <c r="M73" s="371" t="s">
        <v>335</v>
      </c>
      <c r="N73" s="35">
        <v>934</v>
      </c>
      <c r="O73" s="371" t="s">
        <v>336</v>
      </c>
      <c r="P73" s="35">
        <v>317</v>
      </c>
    </row>
    <row r="74" spans="1:16" ht="22.5" customHeight="1">
      <c r="A74" s="35">
        <v>462</v>
      </c>
      <c r="B74" s="35">
        <v>484</v>
      </c>
      <c r="C74" s="35">
        <v>506</v>
      </c>
      <c r="D74" s="364" t="s">
        <v>337</v>
      </c>
      <c r="E74" s="365">
        <v>223</v>
      </c>
      <c r="F74" s="364" t="s">
        <v>338</v>
      </c>
      <c r="G74" s="365">
        <v>1779</v>
      </c>
      <c r="H74" s="364" t="s">
        <v>339</v>
      </c>
      <c r="I74" s="365">
        <v>319</v>
      </c>
      <c r="J74" s="370"/>
      <c r="K74" s="371" t="s">
        <v>337</v>
      </c>
      <c r="L74" s="35">
        <v>223</v>
      </c>
      <c r="M74" s="372" t="s">
        <v>338</v>
      </c>
      <c r="N74" s="35">
        <v>1779</v>
      </c>
      <c r="O74" s="371" t="s">
        <v>339</v>
      </c>
      <c r="P74" s="35">
        <v>319</v>
      </c>
    </row>
    <row r="75" spans="1:16" ht="22.5" customHeight="1">
      <c r="A75" s="35">
        <v>463</v>
      </c>
      <c r="B75" s="35">
        <v>485</v>
      </c>
      <c r="C75" s="35">
        <v>507</v>
      </c>
      <c r="D75" s="364" t="s">
        <v>340</v>
      </c>
      <c r="E75" s="365">
        <v>314</v>
      </c>
      <c r="F75" s="364" t="s">
        <v>187</v>
      </c>
      <c r="G75" s="365">
        <v>622</v>
      </c>
      <c r="H75" s="364" t="s">
        <v>341</v>
      </c>
      <c r="I75" s="365">
        <v>2727</v>
      </c>
      <c r="J75" s="370"/>
      <c r="K75" s="371" t="s">
        <v>340</v>
      </c>
      <c r="L75" s="35">
        <v>314</v>
      </c>
      <c r="M75" s="371" t="s">
        <v>187</v>
      </c>
      <c r="N75" s="35">
        <v>622</v>
      </c>
      <c r="O75" s="371" t="s">
        <v>341</v>
      </c>
      <c r="P75" s="35">
        <v>2727</v>
      </c>
    </row>
    <row r="76" spans="1:16" ht="22.5" customHeight="1">
      <c r="A76" s="35">
        <v>464</v>
      </c>
      <c r="B76" s="35">
        <v>486</v>
      </c>
      <c r="C76" s="35">
        <v>508</v>
      </c>
      <c r="D76" s="364" t="s">
        <v>342</v>
      </c>
      <c r="E76" s="365">
        <v>280</v>
      </c>
      <c r="F76" s="364" t="s">
        <v>186</v>
      </c>
      <c r="G76" s="365">
        <v>49</v>
      </c>
      <c r="H76" s="364" t="s">
        <v>343</v>
      </c>
      <c r="I76" s="365">
        <v>2298</v>
      </c>
      <c r="J76" s="370"/>
      <c r="K76" s="371" t="s">
        <v>342</v>
      </c>
      <c r="L76" s="35">
        <v>280</v>
      </c>
      <c r="M76" s="371" t="s">
        <v>186</v>
      </c>
      <c r="N76" s="35">
        <v>49</v>
      </c>
      <c r="O76" s="372" t="s">
        <v>343</v>
      </c>
      <c r="P76" s="35">
        <v>2298</v>
      </c>
    </row>
    <row r="77" spans="1:16" ht="22.5" customHeight="1">
      <c r="A77" s="35">
        <v>465</v>
      </c>
      <c r="B77" s="35">
        <v>487</v>
      </c>
      <c r="C77" s="35">
        <v>509</v>
      </c>
      <c r="D77" s="364" t="s">
        <v>344</v>
      </c>
      <c r="E77" s="365">
        <v>787</v>
      </c>
      <c r="F77" s="364" t="s">
        <v>345</v>
      </c>
      <c r="G77" s="365">
        <v>14</v>
      </c>
      <c r="H77" s="364" t="s">
        <v>346</v>
      </c>
      <c r="I77" s="365">
        <v>1019</v>
      </c>
      <c r="J77" s="370"/>
      <c r="K77" s="371" t="s">
        <v>344</v>
      </c>
      <c r="L77" s="35">
        <v>787</v>
      </c>
      <c r="M77" s="371" t="s">
        <v>345</v>
      </c>
      <c r="N77" s="35">
        <v>14</v>
      </c>
      <c r="O77" s="371" t="s">
        <v>346</v>
      </c>
      <c r="P77" s="35">
        <v>1019</v>
      </c>
    </row>
    <row r="78" spans="1:16" ht="22.5" customHeight="1">
      <c r="A78" s="35">
        <v>466</v>
      </c>
      <c r="B78" s="35">
        <v>488</v>
      </c>
      <c r="C78" s="35">
        <v>510</v>
      </c>
      <c r="D78" s="364" t="s">
        <v>347</v>
      </c>
      <c r="E78" s="365">
        <v>2161</v>
      </c>
      <c r="F78" s="364" t="s">
        <v>348</v>
      </c>
      <c r="G78" s="365">
        <v>39</v>
      </c>
      <c r="H78" s="364" t="s">
        <v>349</v>
      </c>
      <c r="I78" s="365">
        <v>547</v>
      </c>
      <c r="J78" s="370"/>
      <c r="K78" s="372" t="s">
        <v>347</v>
      </c>
      <c r="L78" s="35">
        <v>2161</v>
      </c>
      <c r="M78" s="371" t="s">
        <v>348</v>
      </c>
      <c r="N78" s="35">
        <v>39</v>
      </c>
      <c r="O78" s="371" t="s">
        <v>349</v>
      </c>
      <c r="P78" s="35">
        <v>547</v>
      </c>
    </row>
    <row r="79" spans="1:16" ht="22.5" customHeight="1">
      <c r="A79" s="35">
        <v>467</v>
      </c>
      <c r="B79" s="35">
        <v>489</v>
      </c>
      <c r="C79" s="35">
        <v>511</v>
      </c>
      <c r="D79" s="364" t="s">
        <v>350</v>
      </c>
      <c r="E79" s="365">
        <v>2161</v>
      </c>
      <c r="F79" s="364" t="s">
        <v>351</v>
      </c>
      <c r="G79" s="365">
        <v>629</v>
      </c>
      <c r="H79" s="364" t="s">
        <v>352</v>
      </c>
      <c r="I79" s="365">
        <v>26</v>
      </c>
      <c r="J79" s="370"/>
      <c r="K79" s="371" t="s">
        <v>350</v>
      </c>
      <c r="L79" s="35">
        <v>2161</v>
      </c>
      <c r="M79" s="371" t="s">
        <v>351</v>
      </c>
      <c r="N79" s="35">
        <v>629</v>
      </c>
      <c r="O79" s="371" t="s">
        <v>352</v>
      </c>
      <c r="P79" s="35">
        <v>26</v>
      </c>
    </row>
    <row r="80" spans="1:16" ht="22.5" customHeight="1">
      <c r="A80" s="35">
        <v>468</v>
      </c>
      <c r="B80" s="35">
        <v>490</v>
      </c>
      <c r="C80" s="35">
        <v>512</v>
      </c>
      <c r="D80" s="364" t="s">
        <v>353</v>
      </c>
      <c r="E80" s="365">
        <v>847</v>
      </c>
      <c r="F80" s="364" t="s">
        <v>354</v>
      </c>
      <c r="G80" s="365">
        <v>426</v>
      </c>
      <c r="H80" s="364" t="s">
        <v>355</v>
      </c>
      <c r="I80" s="365">
        <v>22</v>
      </c>
      <c r="J80" s="370"/>
      <c r="K80" s="372" t="s">
        <v>353</v>
      </c>
      <c r="L80" s="35">
        <v>847</v>
      </c>
      <c r="M80" s="371" t="s">
        <v>354</v>
      </c>
      <c r="N80" s="35">
        <v>426</v>
      </c>
      <c r="O80" s="371" t="s">
        <v>355</v>
      </c>
      <c r="P80" s="35">
        <v>22</v>
      </c>
    </row>
    <row r="81" spans="1:16" ht="22.5" customHeight="1">
      <c r="A81" s="35">
        <v>469</v>
      </c>
      <c r="B81" s="35">
        <v>491</v>
      </c>
      <c r="C81" s="35">
        <v>513</v>
      </c>
      <c r="D81" s="364" t="s">
        <v>356</v>
      </c>
      <c r="E81" s="365">
        <v>847</v>
      </c>
      <c r="F81" s="364" t="s">
        <v>357</v>
      </c>
      <c r="G81" s="365">
        <v>40122</v>
      </c>
      <c r="H81" s="364" t="s">
        <v>358</v>
      </c>
      <c r="I81" s="365">
        <v>478</v>
      </c>
      <c r="J81" s="370"/>
      <c r="K81" s="371" t="s">
        <v>356</v>
      </c>
      <c r="L81" s="35">
        <v>847</v>
      </c>
      <c r="M81" s="372" t="s">
        <v>357</v>
      </c>
      <c r="N81" s="35">
        <v>40122</v>
      </c>
      <c r="O81" s="371" t="s">
        <v>358</v>
      </c>
      <c r="P81" s="35">
        <v>478</v>
      </c>
    </row>
    <row r="82" spans="1:16" ht="22.5" customHeight="1">
      <c r="A82" s="35">
        <v>470</v>
      </c>
      <c r="B82" s="35">
        <v>492</v>
      </c>
      <c r="C82" s="35">
        <v>514</v>
      </c>
      <c r="D82" s="364" t="s">
        <v>359</v>
      </c>
      <c r="E82" s="365">
        <v>2007</v>
      </c>
      <c r="F82" s="364" t="s">
        <v>360</v>
      </c>
      <c r="G82" s="365">
        <v>64</v>
      </c>
      <c r="H82" s="364" t="s">
        <v>361</v>
      </c>
      <c r="I82" s="365">
        <v>206</v>
      </c>
      <c r="J82" s="370"/>
      <c r="K82" s="372" t="s">
        <v>359</v>
      </c>
      <c r="L82" s="35">
        <v>2007</v>
      </c>
      <c r="M82" s="371" t="s">
        <v>360</v>
      </c>
      <c r="N82" s="35">
        <v>64</v>
      </c>
      <c r="O82" s="371" t="s">
        <v>361</v>
      </c>
      <c r="P82" s="35">
        <v>206</v>
      </c>
    </row>
    <row r="83" spans="1:16" ht="22.5" customHeight="1">
      <c r="A83" s="35">
        <v>471</v>
      </c>
      <c r="B83" s="35">
        <v>493</v>
      </c>
      <c r="C83" s="35">
        <v>515</v>
      </c>
      <c r="D83" s="364" t="s">
        <v>362</v>
      </c>
      <c r="E83" s="365">
        <v>7</v>
      </c>
      <c r="F83" s="364" t="s">
        <v>363</v>
      </c>
      <c r="G83" s="365">
        <v>29</v>
      </c>
      <c r="H83" s="364" t="s">
        <v>364</v>
      </c>
      <c r="I83" s="365">
        <v>19372</v>
      </c>
      <c r="J83" s="370"/>
      <c r="K83" s="371" t="s">
        <v>362</v>
      </c>
      <c r="L83" s="35">
        <v>7</v>
      </c>
      <c r="M83" s="371" t="s">
        <v>363</v>
      </c>
      <c r="N83" s="35">
        <v>29</v>
      </c>
      <c r="O83" s="372" t="s">
        <v>364</v>
      </c>
      <c r="P83" s="35">
        <v>19372</v>
      </c>
    </row>
    <row r="84" spans="1:16" ht="22.5" customHeight="1">
      <c r="A84" s="35">
        <v>472</v>
      </c>
      <c r="B84" s="35">
        <v>494</v>
      </c>
      <c r="C84" s="35">
        <v>516</v>
      </c>
      <c r="D84" s="364" t="s">
        <v>365</v>
      </c>
      <c r="E84" s="365">
        <v>2000</v>
      </c>
      <c r="F84" s="364" t="s">
        <v>366</v>
      </c>
      <c r="G84" s="365">
        <v>13871</v>
      </c>
      <c r="H84" s="364" t="s">
        <v>367</v>
      </c>
      <c r="I84" s="365">
        <v>337</v>
      </c>
      <c r="J84" s="370"/>
      <c r="K84" s="371" t="s">
        <v>365</v>
      </c>
      <c r="L84" s="35">
        <v>2000</v>
      </c>
      <c r="M84" s="371" t="s">
        <v>366</v>
      </c>
      <c r="N84" s="35">
        <v>13871</v>
      </c>
      <c r="O84" s="371" t="s">
        <v>367</v>
      </c>
      <c r="P84" s="35">
        <v>337</v>
      </c>
    </row>
    <row r="85" spans="1:16" ht="22.5" customHeight="1">
      <c r="A85" s="35">
        <v>473</v>
      </c>
      <c r="B85" s="35">
        <v>495</v>
      </c>
      <c r="C85" s="35">
        <v>517</v>
      </c>
      <c r="D85" s="364" t="s">
        <v>368</v>
      </c>
      <c r="E85" s="365">
        <v>106602</v>
      </c>
      <c r="F85" s="364" t="s">
        <v>369</v>
      </c>
      <c r="G85" s="365">
        <v>7317</v>
      </c>
      <c r="H85" s="364" t="s">
        <v>370</v>
      </c>
      <c r="I85" s="365">
        <v>1754</v>
      </c>
      <c r="J85" s="370"/>
      <c r="K85" s="372" t="s">
        <v>368</v>
      </c>
      <c r="L85" s="35">
        <v>106602</v>
      </c>
      <c r="M85" s="371" t="s">
        <v>369</v>
      </c>
      <c r="N85" s="35">
        <v>7317</v>
      </c>
      <c r="O85" s="371" t="s">
        <v>370</v>
      </c>
      <c r="P85" s="35">
        <v>1754</v>
      </c>
    </row>
    <row r="86" spans="1:16" ht="22.5" customHeight="1">
      <c r="A86" s="35">
        <v>474</v>
      </c>
      <c r="B86" s="35">
        <v>496</v>
      </c>
      <c r="C86" s="35">
        <v>518</v>
      </c>
      <c r="D86" s="364" t="s">
        <v>371</v>
      </c>
      <c r="E86" s="365">
        <v>3755</v>
      </c>
      <c r="F86" s="364" t="s">
        <v>372</v>
      </c>
      <c r="G86" s="365">
        <v>18841</v>
      </c>
      <c r="H86" s="364" t="s">
        <v>373</v>
      </c>
      <c r="I86" s="365">
        <v>36</v>
      </c>
      <c r="J86" s="370"/>
      <c r="K86" s="372" t="s">
        <v>371</v>
      </c>
      <c r="L86" s="35">
        <v>3755</v>
      </c>
      <c r="M86" s="371" t="s">
        <v>372</v>
      </c>
      <c r="N86" s="35">
        <v>18841</v>
      </c>
      <c r="O86" s="371" t="s">
        <v>373</v>
      </c>
      <c r="P86" s="35">
        <v>36</v>
      </c>
    </row>
    <row r="87" spans="1:16" ht="22.5" customHeight="1">
      <c r="A87" s="35">
        <v>475</v>
      </c>
      <c r="B87" s="35">
        <v>497</v>
      </c>
      <c r="C87" s="35">
        <v>519</v>
      </c>
      <c r="D87" s="364" t="s">
        <v>187</v>
      </c>
      <c r="E87" s="365">
        <v>2106</v>
      </c>
      <c r="F87" s="364" t="s">
        <v>374</v>
      </c>
      <c r="G87" s="365">
        <v>5048</v>
      </c>
      <c r="H87" s="364" t="s">
        <v>375</v>
      </c>
      <c r="I87" s="365">
        <v>172</v>
      </c>
      <c r="J87" s="370"/>
      <c r="K87" s="371" t="s">
        <v>187</v>
      </c>
      <c r="L87" s="35">
        <v>2106</v>
      </c>
      <c r="M87" s="372" t="s">
        <v>374</v>
      </c>
      <c r="N87" s="35">
        <v>5048</v>
      </c>
      <c r="O87" s="371" t="s">
        <v>375</v>
      </c>
      <c r="P87" s="35">
        <v>172</v>
      </c>
    </row>
    <row r="88" spans="1:16" ht="22.5" customHeight="1">
      <c r="A88" s="35">
        <v>476</v>
      </c>
      <c r="B88" s="35">
        <v>498</v>
      </c>
      <c r="C88" s="35">
        <v>520</v>
      </c>
      <c r="D88" s="364" t="s">
        <v>376</v>
      </c>
      <c r="E88" s="365">
        <v>213</v>
      </c>
      <c r="F88" s="364" t="s">
        <v>377</v>
      </c>
      <c r="G88" s="365">
        <v>3241</v>
      </c>
      <c r="H88" s="364" t="s">
        <v>378</v>
      </c>
      <c r="I88" s="365">
        <v>1901</v>
      </c>
      <c r="J88" s="370"/>
      <c r="K88" s="371" t="s">
        <v>376</v>
      </c>
      <c r="L88" s="35">
        <v>213</v>
      </c>
      <c r="M88" s="371" t="s">
        <v>377</v>
      </c>
      <c r="N88" s="35">
        <v>3241</v>
      </c>
      <c r="O88" s="371" t="s">
        <v>378</v>
      </c>
      <c r="P88" s="35">
        <v>1901</v>
      </c>
    </row>
    <row r="89" spans="1:16" ht="22.5" customHeight="1">
      <c r="A89" s="35">
        <v>477</v>
      </c>
      <c r="B89" s="35">
        <v>499</v>
      </c>
      <c r="C89" s="35">
        <v>521</v>
      </c>
      <c r="D89" s="364" t="s">
        <v>199</v>
      </c>
      <c r="E89" s="365">
        <v>129</v>
      </c>
      <c r="F89" s="364" t="s">
        <v>379</v>
      </c>
      <c r="G89" s="365">
        <v>1807</v>
      </c>
      <c r="H89" s="364" t="s">
        <v>380</v>
      </c>
      <c r="I89" s="365">
        <v>15172</v>
      </c>
      <c r="J89" s="370"/>
      <c r="K89" s="371" t="s">
        <v>199</v>
      </c>
      <c r="L89" s="35">
        <v>129</v>
      </c>
      <c r="M89" s="371" t="s">
        <v>379</v>
      </c>
      <c r="N89" s="35">
        <v>1807</v>
      </c>
      <c r="O89" s="371" t="s">
        <v>380</v>
      </c>
      <c r="P89" s="35">
        <v>15172</v>
      </c>
    </row>
    <row r="90" spans="1:16" ht="22.5" customHeight="1">
      <c r="A90" s="35">
        <v>478</v>
      </c>
      <c r="B90" s="35">
        <v>500</v>
      </c>
      <c r="C90" s="35">
        <v>522</v>
      </c>
      <c r="D90" s="364" t="s">
        <v>381</v>
      </c>
      <c r="E90" s="365">
        <v>201</v>
      </c>
      <c r="F90" s="364" t="s">
        <v>382</v>
      </c>
      <c r="G90" s="365">
        <v>10802</v>
      </c>
      <c r="H90" s="364" t="s">
        <v>383</v>
      </c>
      <c r="I90" s="365">
        <v>3683</v>
      </c>
      <c r="K90" s="371" t="s">
        <v>381</v>
      </c>
      <c r="L90" s="35">
        <v>201</v>
      </c>
      <c r="M90" s="372" t="s">
        <v>382</v>
      </c>
      <c r="N90" s="35">
        <v>10802</v>
      </c>
      <c r="O90" s="372" t="s">
        <v>383</v>
      </c>
      <c r="P90" s="35">
        <v>3683</v>
      </c>
    </row>
    <row r="91" spans="1:16" ht="22.5" customHeight="1">
      <c r="A91" s="35">
        <v>479</v>
      </c>
      <c r="B91" s="35">
        <v>501</v>
      </c>
      <c r="C91" s="35">
        <v>523</v>
      </c>
      <c r="D91" s="364" t="s">
        <v>384</v>
      </c>
      <c r="E91" s="365">
        <v>23</v>
      </c>
      <c r="F91" s="364" t="s">
        <v>385</v>
      </c>
      <c r="G91" s="365">
        <v>339</v>
      </c>
      <c r="H91" s="364" t="s">
        <v>187</v>
      </c>
      <c r="I91" s="365">
        <v>124</v>
      </c>
      <c r="K91" s="371" t="s">
        <v>384</v>
      </c>
      <c r="L91" s="35">
        <v>23</v>
      </c>
      <c r="M91" s="371" t="s">
        <v>385</v>
      </c>
      <c r="N91" s="35">
        <v>339</v>
      </c>
      <c r="O91" s="371" t="s">
        <v>187</v>
      </c>
      <c r="P91" s="35">
        <v>124</v>
      </c>
    </row>
    <row r="92" spans="4:16" ht="22.5" customHeight="1">
      <c r="D92" s="364" t="s">
        <v>186</v>
      </c>
      <c r="E92" s="365">
        <v>6</v>
      </c>
      <c r="F92" s="364" t="s">
        <v>386</v>
      </c>
      <c r="G92" s="365">
        <v>445</v>
      </c>
      <c r="H92" s="364" t="s">
        <v>387</v>
      </c>
      <c r="I92" s="365">
        <v>76</v>
      </c>
      <c r="K92" s="371" t="s">
        <v>186</v>
      </c>
      <c r="L92" s="35">
        <v>6</v>
      </c>
      <c r="M92" s="371" t="s">
        <v>386</v>
      </c>
      <c r="N92" s="35">
        <v>445</v>
      </c>
      <c r="O92" s="371" t="s">
        <v>387</v>
      </c>
      <c r="P92" s="35">
        <v>76</v>
      </c>
    </row>
    <row r="93" spans="4:16" ht="22.5" customHeight="1">
      <c r="D93" s="364" t="s">
        <v>388</v>
      </c>
      <c r="E93" s="365">
        <v>392</v>
      </c>
      <c r="F93" s="364" t="s">
        <v>389</v>
      </c>
      <c r="G93" s="365">
        <v>1611</v>
      </c>
      <c r="H93" s="364" t="s">
        <v>390</v>
      </c>
      <c r="I93" s="365">
        <v>6065</v>
      </c>
      <c r="K93" s="371" t="s">
        <v>388</v>
      </c>
      <c r="L93" s="35">
        <v>392</v>
      </c>
      <c r="M93" s="372" t="s">
        <v>389</v>
      </c>
      <c r="N93" s="35">
        <v>1611</v>
      </c>
      <c r="O93" s="371" t="s">
        <v>390</v>
      </c>
      <c r="P93" s="35">
        <v>6065</v>
      </c>
    </row>
    <row r="94" spans="4:16" ht="22.5" customHeight="1">
      <c r="D94" s="364" t="s">
        <v>391</v>
      </c>
      <c r="E94" s="365">
        <v>2</v>
      </c>
      <c r="F94" s="364" t="s">
        <v>392</v>
      </c>
      <c r="G94" s="365">
        <v>1611</v>
      </c>
      <c r="H94" s="364" t="s">
        <v>393</v>
      </c>
      <c r="I94" s="365">
        <v>1571</v>
      </c>
      <c r="K94" s="371" t="s">
        <v>391</v>
      </c>
      <c r="L94" s="35">
        <v>2</v>
      </c>
      <c r="M94" s="371" t="s">
        <v>392</v>
      </c>
      <c r="N94" s="35">
        <v>1611</v>
      </c>
      <c r="O94" s="371" t="s">
        <v>393</v>
      </c>
      <c r="P94" s="35">
        <v>1571</v>
      </c>
    </row>
    <row r="95" spans="4:16" ht="22.5" customHeight="1">
      <c r="D95" s="364" t="s">
        <v>394</v>
      </c>
      <c r="E95" s="365">
        <v>1194</v>
      </c>
      <c r="F95" s="364" t="s">
        <v>395</v>
      </c>
      <c r="G95" s="365">
        <v>83407</v>
      </c>
      <c r="H95" s="364" t="s">
        <v>396</v>
      </c>
      <c r="I95" s="365">
        <v>86</v>
      </c>
      <c r="K95" s="371" t="s">
        <v>394</v>
      </c>
      <c r="L95" s="35">
        <v>1194</v>
      </c>
      <c r="M95" s="372" t="s">
        <v>395</v>
      </c>
      <c r="N95" s="35">
        <v>83407</v>
      </c>
      <c r="O95" s="372" t="s">
        <v>396</v>
      </c>
      <c r="P95" s="35">
        <v>86</v>
      </c>
    </row>
    <row r="96" spans="4:16" ht="22.5" customHeight="1">
      <c r="D96" s="364" t="s">
        <v>397</v>
      </c>
      <c r="E96" s="365">
        <v>1965</v>
      </c>
      <c r="F96" s="364" t="s">
        <v>398</v>
      </c>
      <c r="G96" s="365">
        <v>1404</v>
      </c>
      <c r="H96" s="364" t="s">
        <v>399</v>
      </c>
      <c r="I96" s="365">
        <v>86</v>
      </c>
      <c r="K96" s="371" t="s">
        <v>397</v>
      </c>
      <c r="L96" s="35">
        <v>1965</v>
      </c>
      <c r="M96" s="372" t="s">
        <v>398</v>
      </c>
      <c r="N96" s="35">
        <v>1404</v>
      </c>
      <c r="O96" s="371" t="s">
        <v>399</v>
      </c>
      <c r="P96" s="35">
        <v>86</v>
      </c>
    </row>
    <row r="97" spans="4:16" ht="22.5" customHeight="1">
      <c r="D97" s="364" t="s">
        <v>400</v>
      </c>
      <c r="E97" s="365">
        <v>13</v>
      </c>
      <c r="F97" s="364" t="s">
        <v>187</v>
      </c>
      <c r="G97" s="365">
        <v>580</v>
      </c>
      <c r="H97" s="364" t="s">
        <v>401</v>
      </c>
      <c r="I97" s="365">
        <v>7480</v>
      </c>
      <c r="K97" s="372" t="s">
        <v>400</v>
      </c>
      <c r="L97" s="35">
        <v>13</v>
      </c>
      <c r="M97" s="371" t="s">
        <v>187</v>
      </c>
      <c r="N97" s="35">
        <v>580</v>
      </c>
      <c r="O97" s="372" t="s">
        <v>401</v>
      </c>
      <c r="P97" s="35">
        <v>7480</v>
      </c>
    </row>
    <row r="98" spans="4:16" ht="22.5" customHeight="1">
      <c r="D98" s="364" t="s">
        <v>402</v>
      </c>
      <c r="E98" s="365">
        <v>13</v>
      </c>
      <c r="F98" s="364" t="s">
        <v>186</v>
      </c>
      <c r="G98" s="365">
        <v>64</v>
      </c>
      <c r="H98" s="364" t="s">
        <v>403</v>
      </c>
      <c r="I98" s="365">
        <v>7479</v>
      </c>
      <c r="K98" s="371" t="s">
        <v>402</v>
      </c>
      <c r="L98" s="35">
        <v>13</v>
      </c>
      <c r="M98" s="371" t="s">
        <v>186</v>
      </c>
      <c r="N98" s="35">
        <v>64</v>
      </c>
      <c r="O98" s="371" t="s">
        <v>403</v>
      </c>
      <c r="P98" s="35">
        <v>7479</v>
      </c>
    </row>
    <row r="99" spans="4:16" ht="22.5" customHeight="1">
      <c r="D99" s="364" t="s">
        <v>404</v>
      </c>
      <c r="E99" s="365">
        <v>8666</v>
      </c>
      <c r="F99" s="364" t="s">
        <v>405</v>
      </c>
      <c r="G99" s="365">
        <v>760</v>
      </c>
      <c r="H99" s="364" t="s">
        <v>406</v>
      </c>
      <c r="I99" s="365">
        <v>1</v>
      </c>
      <c r="K99" s="372" t="s">
        <v>404</v>
      </c>
      <c r="L99" s="35">
        <v>8666</v>
      </c>
      <c r="M99" s="371" t="s">
        <v>405</v>
      </c>
      <c r="N99" s="35">
        <v>760</v>
      </c>
      <c r="O99" s="374" t="s">
        <v>406</v>
      </c>
      <c r="P99" s="35">
        <v>1</v>
      </c>
    </row>
    <row r="100" spans="4:16" ht="22.5" customHeight="1">
      <c r="D100" s="364" t="s">
        <v>407</v>
      </c>
      <c r="E100" s="365">
        <v>1952</v>
      </c>
      <c r="F100" s="364" t="s">
        <v>408</v>
      </c>
      <c r="G100" s="365">
        <v>4317</v>
      </c>
      <c r="H100" s="364" t="s">
        <v>409</v>
      </c>
      <c r="I100" s="365">
        <v>8816</v>
      </c>
      <c r="K100" s="371" t="s">
        <v>407</v>
      </c>
      <c r="L100" s="35">
        <v>1952</v>
      </c>
      <c r="M100" s="372" t="s">
        <v>408</v>
      </c>
      <c r="N100" s="35">
        <v>4317</v>
      </c>
      <c r="O100" s="372" t="s">
        <v>409</v>
      </c>
      <c r="P100" s="35">
        <v>8816</v>
      </c>
    </row>
    <row r="101" spans="4:16" ht="22.5" customHeight="1">
      <c r="D101" s="364" t="s">
        <v>410</v>
      </c>
      <c r="E101" s="365">
        <v>6714</v>
      </c>
      <c r="F101" s="364" t="s">
        <v>411</v>
      </c>
      <c r="G101" s="365">
        <v>1687</v>
      </c>
      <c r="H101" s="364" t="s">
        <v>412</v>
      </c>
      <c r="I101" s="365">
        <v>1629</v>
      </c>
      <c r="K101" s="371" t="s">
        <v>410</v>
      </c>
      <c r="L101" s="35">
        <v>6714</v>
      </c>
      <c r="M101" s="371" t="s">
        <v>411</v>
      </c>
      <c r="N101" s="35">
        <v>1687</v>
      </c>
      <c r="O101" s="371" t="s">
        <v>412</v>
      </c>
      <c r="P101" s="35">
        <v>1629</v>
      </c>
    </row>
    <row r="102" spans="4:16" ht="22.5" customHeight="1">
      <c r="D102" s="364" t="s">
        <v>413</v>
      </c>
      <c r="E102" s="365">
        <v>1249</v>
      </c>
      <c r="F102" s="364" t="s">
        <v>414</v>
      </c>
      <c r="G102" s="365">
        <v>2630</v>
      </c>
      <c r="H102" s="364" t="s">
        <v>415</v>
      </c>
      <c r="I102" s="365">
        <v>5594</v>
      </c>
      <c r="K102" s="372" t="s">
        <v>413</v>
      </c>
      <c r="L102" s="35">
        <v>1249</v>
      </c>
      <c r="M102" s="371" t="s">
        <v>414</v>
      </c>
      <c r="N102" s="35">
        <v>2630</v>
      </c>
      <c r="O102" s="371" t="s">
        <v>415</v>
      </c>
      <c r="P102" s="35">
        <v>5594</v>
      </c>
    </row>
    <row r="103" spans="4:16" ht="22.5" customHeight="1">
      <c r="D103" s="364" t="s">
        <v>416</v>
      </c>
      <c r="E103" s="365">
        <v>1146</v>
      </c>
      <c r="F103" s="364" t="s">
        <v>417</v>
      </c>
      <c r="G103" s="365">
        <v>9031</v>
      </c>
      <c r="H103" s="364" t="s">
        <v>418</v>
      </c>
      <c r="I103" s="365">
        <v>51</v>
      </c>
      <c r="K103" s="371" t="s">
        <v>416</v>
      </c>
      <c r="L103" s="35">
        <v>1146</v>
      </c>
      <c r="M103" s="372" t="s">
        <v>417</v>
      </c>
      <c r="N103" s="35">
        <v>9031</v>
      </c>
      <c r="O103" s="374" t="s">
        <v>418</v>
      </c>
      <c r="P103" s="35">
        <v>51</v>
      </c>
    </row>
    <row r="104" spans="4:16" ht="22.5" customHeight="1">
      <c r="D104" s="364" t="s">
        <v>419</v>
      </c>
      <c r="E104" s="365">
        <v>103</v>
      </c>
      <c r="F104" s="364" t="s">
        <v>420</v>
      </c>
      <c r="G104" s="365">
        <v>2377</v>
      </c>
      <c r="H104" s="364" t="s">
        <v>421</v>
      </c>
      <c r="I104" s="365">
        <v>1542</v>
      </c>
      <c r="K104" s="371" t="s">
        <v>419</v>
      </c>
      <c r="L104" s="35">
        <v>103</v>
      </c>
      <c r="M104" s="371" t="s">
        <v>420</v>
      </c>
      <c r="N104" s="35">
        <v>2377</v>
      </c>
      <c r="O104" s="371" t="s">
        <v>421</v>
      </c>
      <c r="P104" s="35">
        <v>1542</v>
      </c>
    </row>
    <row r="105" spans="4:16" ht="22.5" customHeight="1">
      <c r="D105" s="364" t="s">
        <v>422</v>
      </c>
      <c r="E105" s="365">
        <v>6700</v>
      </c>
      <c r="F105" s="364" t="s">
        <v>423</v>
      </c>
      <c r="G105" s="365">
        <v>5819</v>
      </c>
      <c r="H105" s="364" t="s">
        <v>424</v>
      </c>
      <c r="I105" s="365">
        <v>3776</v>
      </c>
      <c r="K105" s="372" t="s">
        <v>422</v>
      </c>
      <c r="L105" s="35">
        <v>6700</v>
      </c>
      <c r="M105" s="371" t="s">
        <v>423</v>
      </c>
      <c r="N105" s="35">
        <v>5819</v>
      </c>
      <c r="O105" s="372" t="s">
        <v>424</v>
      </c>
      <c r="P105" s="35">
        <v>3776</v>
      </c>
    </row>
    <row r="106" spans="4:16" ht="22.5" customHeight="1">
      <c r="D106" s="364" t="s">
        <v>425</v>
      </c>
      <c r="E106" s="365">
        <v>3518</v>
      </c>
      <c r="F106" s="364" t="s">
        <v>426</v>
      </c>
      <c r="G106" s="365">
        <v>835</v>
      </c>
      <c r="H106" s="364" t="s">
        <v>427</v>
      </c>
      <c r="I106" s="365">
        <v>3776</v>
      </c>
      <c r="K106" s="371" t="s">
        <v>425</v>
      </c>
      <c r="L106" s="35">
        <v>3518</v>
      </c>
      <c r="M106" s="371" t="s">
        <v>426</v>
      </c>
      <c r="N106" s="35">
        <v>835</v>
      </c>
      <c r="O106" s="371" t="s">
        <v>427</v>
      </c>
      <c r="P106" s="35">
        <v>3776</v>
      </c>
    </row>
    <row r="107" spans="4:16" ht="22.5" customHeight="1">
      <c r="D107" s="364" t="s">
        <v>428</v>
      </c>
      <c r="E107" s="365">
        <v>3182</v>
      </c>
      <c r="F107" s="364" t="s">
        <v>429</v>
      </c>
      <c r="G107" s="365">
        <v>17263</v>
      </c>
      <c r="H107" s="364" t="s">
        <v>430</v>
      </c>
      <c r="I107" s="365">
        <v>3938</v>
      </c>
      <c r="K107" s="371" t="s">
        <v>428</v>
      </c>
      <c r="L107" s="35">
        <v>3182</v>
      </c>
      <c r="M107" s="372" t="s">
        <v>429</v>
      </c>
      <c r="N107" s="35">
        <v>17263</v>
      </c>
      <c r="O107" s="372" t="s">
        <v>430</v>
      </c>
      <c r="P107" s="35">
        <v>3938</v>
      </c>
    </row>
    <row r="108" spans="4:16" ht="22.5" customHeight="1">
      <c r="D108" s="364" t="s">
        <v>431</v>
      </c>
      <c r="E108" s="365">
        <v>286</v>
      </c>
      <c r="F108" s="364" t="s">
        <v>432</v>
      </c>
      <c r="G108" s="365">
        <v>1680</v>
      </c>
      <c r="H108" s="364" t="s">
        <v>433</v>
      </c>
      <c r="I108" s="365">
        <v>3818</v>
      </c>
      <c r="K108" s="372" t="s">
        <v>431</v>
      </c>
      <c r="L108" s="35">
        <v>286</v>
      </c>
      <c r="M108" s="371" t="s">
        <v>432</v>
      </c>
      <c r="N108" s="35">
        <v>1680</v>
      </c>
      <c r="O108" s="371" t="s">
        <v>433</v>
      </c>
      <c r="P108" s="35">
        <v>3818</v>
      </c>
    </row>
    <row r="109" spans="4:16" ht="22.5" customHeight="1">
      <c r="D109" s="364" t="s">
        <v>434</v>
      </c>
      <c r="E109" s="365">
        <v>208</v>
      </c>
      <c r="F109" s="364" t="s">
        <v>435</v>
      </c>
      <c r="G109" s="365">
        <v>618</v>
      </c>
      <c r="H109" s="364" t="s">
        <v>436</v>
      </c>
      <c r="I109" s="365">
        <v>120</v>
      </c>
      <c r="K109" s="371" t="s">
        <v>434</v>
      </c>
      <c r="L109" s="35">
        <v>208</v>
      </c>
      <c r="M109" s="371" t="s">
        <v>435</v>
      </c>
      <c r="N109" s="35">
        <v>618</v>
      </c>
      <c r="O109" s="371" t="s">
        <v>436</v>
      </c>
      <c r="P109" s="35">
        <v>120</v>
      </c>
    </row>
    <row r="110" spans="4:16" ht="22.5" customHeight="1">
      <c r="D110" s="364" t="s">
        <v>437</v>
      </c>
      <c r="E110" s="365">
        <v>78</v>
      </c>
      <c r="F110" s="364" t="s">
        <v>438</v>
      </c>
      <c r="G110" s="365">
        <v>778</v>
      </c>
      <c r="H110" s="364" t="s">
        <v>439</v>
      </c>
      <c r="I110" s="365">
        <v>746</v>
      </c>
      <c r="K110" s="371" t="s">
        <v>437</v>
      </c>
      <c r="L110" s="35">
        <v>78</v>
      </c>
      <c r="M110" s="371" t="s">
        <v>438</v>
      </c>
      <c r="N110" s="35">
        <v>778</v>
      </c>
      <c r="O110" s="372" t="s">
        <v>439</v>
      </c>
      <c r="P110" s="35">
        <v>746</v>
      </c>
    </row>
    <row r="111" spans="4:16" ht="22.5" customHeight="1">
      <c r="D111" s="364" t="s">
        <v>440</v>
      </c>
      <c r="E111" s="365">
        <v>1219</v>
      </c>
      <c r="F111" s="364" t="s">
        <v>441</v>
      </c>
      <c r="G111" s="365">
        <v>236</v>
      </c>
      <c r="H111" s="364" t="s">
        <v>442</v>
      </c>
      <c r="I111" s="365">
        <v>731</v>
      </c>
      <c r="K111" s="372" t="s">
        <v>440</v>
      </c>
      <c r="L111" s="35">
        <v>1219</v>
      </c>
      <c r="M111" s="371" t="s">
        <v>441</v>
      </c>
      <c r="N111" s="35">
        <v>236</v>
      </c>
      <c r="O111" s="371" t="s">
        <v>442</v>
      </c>
      <c r="P111" s="35">
        <v>731</v>
      </c>
    </row>
    <row r="112" spans="4:16" ht="22.5" customHeight="1">
      <c r="D112" s="364" t="s">
        <v>187</v>
      </c>
      <c r="E112" s="365">
        <v>292</v>
      </c>
      <c r="F112" s="364" t="s">
        <v>443</v>
      </c>
      <c r="G112" s="365">
        <v>283</v>
      </c>
      <c r="H112" s="364" t="s">
        <v>444</v>
      </c>
      <c r="I112" s="365">
        <v>15</v>
      </c>
      <c r="K112" s="371" t="s">
        <v>187</v>
      </c>
      <c r="L112" s="35">
        <v>292</v>
      </c>
      <c r="M112" s="371" t="s">
        <v>443</v>
      </c>
      <c r="N112" s="35">
        <v>283</v>
      </c>
      <c r="O112" s="371" t="s">
        <v>444</v>
      </c>
      <c r="P112" s="35">
        <v>15</v>
      </c>
    </row>
    <row r="113" spans="4:16" ht="22.5" customHeight="1">
      <c r="D113" s="364" t="s">
        <v>193</v>
      </c>
      <c r="E113" s="365">
        <v>482</v>
      </c>
      <c r="F113" s="364" t="s">
        <v>445</v>
      </c>
      <c r="G113" s="365">
        <v>5956</v>
      </c>
      <c r="H113" s="364" t="s">
        <v>446</v>
      </c>
      <c r="I113" s="365">
        <v>1023</v>
      </c>
      <c r="K113" s="371" t="s">
        <v>193</v>
      </c>
      <c r="L113" s="35">
        <v>482</v>
      </c>
      <c r="M113" s="371" t="s">
        <v>445</v>
      </c>
      <c r="N113" s="35">
        <v>5956</v>
      </c>
      <c r="O113" s="372" t="s">
        <v>446</v>
      </c>
      <c r="P113" s="35">
        <v>1023</v>
      </c>
    </row>
    <row r="114" spans="4:16" ht="22.5" customHeight="1">
      <c r="D114" s="364" t="s">
        <v>187</v>
      </c>
      <c r="E114" s="365">
        <v>536</v>
      </c>
      <c r="F114" s="364" t="s">
        <v>447</v>
      </c>
      <c r="G114" s="365">
        <v>8405</v>
      </c>
      <c r="H114" s="364" t="s">
        <v>448</v>
      </c>
      <c r="I114" s="365">
        <v>1044</v>
      </c>
      <c r="K114" s="371" t="s">
        <v>187</v>
      </c>
      <c r="L114" s="35">
        <v>536</v>
      </c>
      <c r="M114" s="371" t="s">
        <v>447</v>
      </c>
      <c r="N114" s="35">
        <v>8405</v>
      </c>
      <c r="O114" s="371" t="s">
        <v>448</v>
      </c>
      <c r="P114" s="35">
        <v>1044</v>
      </c>
    </row>
    <row r="115" spans="4:16" ht="22.5" customHeight="1">
      <c r="D115" s="364" t="s">
        <v>186</v>
      </c>
      <c r="E115" s="365">
        <v>6</v>
      </c>
      <c r="F115" s="364" t="s">
        <v>449</v>
      </c>
      <c r="G115" s="365">
        <v>20</v>
      </c>
      <c r="H115" s="364" t="s">
        <v>450</v>
      </c>
      <c r="I115" s="365">
        <v>260</v>
      </c>
      <c r="K115" s="371" t="s">
        <v>186</v>
      </c>
      <c r="L115" s="35">
        <v>6</v>
      </c>
      <c r="M115" s="371" t="s">
        <v>449</v>
      </c>
      <c r="N115" s="35">
        <v>20</v>
      </c>
      <c r="O115" s="371" t="s">
        <v>450</v>
      </c>
      <c r="P115" s="35">
        <v>260</v>
      </c>
    </row>
    <row r="116" spans="4:16" ht="22.5" customHeight="1">
      <c r="D116" s="364" t="s">
        <v>199</v>
      </c>
      <c r="E116" s="365">
        <v>4</v>
      </c>
      <c r="F116" s="364" t="s">
        <v>451</v>
      </c>
      <c r="G116" s="365">
        <v>4220</v>
      </c>
      <c r="H116" s="364" t="s">
        <v>452</v>
      </c>
      <c r="I116" s="365">
        <v>657</v>
      </c>
      <c r="K116" s="371" t="s">
        <v>199</v>
      </c>
      <c r="L116" s="35">
        <v>4</v>
      </c>
      <c r="M116" s="371" t="s">
        <v>451</v>
      </c>
      <c r="N116" s="35">
        <v>4220</v>
      </c>
      <c r="O116" s="371" t="s">
        <v>452</v>
      </c>
      <c r="P116" s="35">
        <v>657</v>
      </c>
    </row>
    <row r="117" spans="4:16" ht="22.5" customHeight="1">
      <c r="D117" s="364" t="s">
        <v>453</v>
      </c>
      <c r="E117" s="365">
        <v>61</v>
      </c>
      <c r="F117" s="364" t="s">
        <v>454</v>
      </c>
      <c r="G117" s="365">
        <v>132</v>
      </c>
      <c r="H117" s="364" t="s">
        <v>455</v>
      </c>
      <c r="I117" s="365">
        <v>6203</v>
      </c>
      <c r="K117" s="371" t="s">
        <v>453</v>
      </c>
      <c r="L117" s="35">
        <v>61</v>
      </c>
      <c r="M117" s="371" t="s">
        <v>454</v>
      </c>
      <c r="N117" s="35">
        <v>132</v>
      </c>
      <c r="O117" s="372" t="s">
        <v>455</v>
      </c>
      <c r="P117" s="35">
        <v>6203</v>
      </c>
    </row>
    <row r="118" spans="4:16" ht="22.5" customHeight="1">
      <c r="D118" s="364" t="s">
        <v>456</v>
      </c>
      <c r="E118" s="365">
        <v>159</v>
      </c>
      <c r="F118" s="364" t="s">
        <v>457</v>
      </c>
      <c r="G118" s="365">
        <v>46</v>
      </c>
      <c r="H118" s="364" t="s">
        <v>458</v>
      </c>
      <c r="I118" s="365">
        <v>6203</v>
      </c>
      <c r="K118" s="371" t="s">
        <v>456</v>
      </c>
      <c r="L118" s="35">
        <v>159</v>
      </c>
      <c r="M118" s="371" t="s">
        <v>457</v>
      </c>
      <c r="N118" s="35">
        <v>46</v>
      </c>
      <c r="O118" s="371" t="s">
        <v>458</v>
      </c>
      <c r="P118" s="35">
        <v>6203</v>
      </c>
    </row>
    <row r="119" spans="4:16" ht="22.5" customHeight="1">
      <c r="D119" s="364" t="s">
        <v>193</v>
      </c>
      <c r="E119" s="365">
        <v>63</v>
      </c>
      <c r="F119" s="364" t="s">
        <v>459</v>
      </c>
      <c r="G119" s="365">
        <v>4</v>
      </c>
      <c r="H119" s="364" t="s">
        <v>460</v>
      </c>
      <c r="I119" s="365">
        <v>20308</v>
      </c>
      <c r="K119" s="371" t="s">
        <v>193</v>
      </c>
      <c r="L119" s="35">
        <v>63</v>
      </c>
      <c r="M119" s="372" t="s">
        <v>459</v>
      </c>
      <c r="N119" s="35">
        <v>4</v>
      </c>
      <c r="O119" s="372" t="s">
        <v>460</v>
      </c>
      <c r="P119" s="35">
        <v>20308</v>
      </c>
    </row>
    <row r="120" spans="4:16" ht="22.5" customHeight="1">
      <c r="D120" s="364" t="s">
        <v>461</v>
      </c>
      <c r="E120" s="365">
        <v>194</v>
      </c>
      <c r="F120" s="364" t="s">
        <v>462</v>
      </c>
      <c r="G120" s="365">
        <v>4</v>
      </c>
      <c r="H120" s="364" t="s">
        <v>463</v>
      </c>
      <c r="I120" s="365">
        <v>954</v>
      </c>
      <c r="K120" s="371" t="s">
        <v>461</v>
      </c>
      <c r="L120" s="35">
        <v>194</v>
      </c>
      <c r="M120" s="371" t="s">
        <v>462</v>
      </c>
      <c r="N120" s="35">
        <v>4</v>
      </c>
      <c r="O120" s="371" t="s">
        <v>463</v>
      </c>
      <c r="P120" s="35">
        <v>954</v>
      </c>
    </row>
    <row r="121" spans="4:16" ht="22.5" customHeight="1">
      <c r="D121" s="364" t="s">
        <v>464</v>
      </c>
      <c r="E121" s="365">
        <v>68</v>
      </c>
      <c r="F121" s="364" t="s">
        <v>465</v>
      </c>
      <c r="G121" s="365">
        <v>17</v>
      </c>
      <c r="H121" s="364" t="s">
        <v>466</v>
      </c>
      <c r="I121" s="365">
        <v>19354</v>
      </c>
      <c r="K121" s="372" t="s">
        <v>464</v>
      </c>
      <c r="L121" s="35">
        <v>68</v>
      </c>
      <c r="M121" s="372" t="s">
        <v>465</v>
      </c>
      <c r="N121" s="35">
        <v>17</v>
      </c>
      <c r="O121" s="371" t="s">
        <v>466</v>
      </c>
      <c r="P121" s="35">
        <v>19354</v>
      </c>
    </row>
    <row r="122" spans="4:16" ht="22.5" customHeight="1">
      <c r="D122" s="364" t="s">
        <v>467</v>
      </c>
      <c r="E122" s="365">
        <v>68</v>
      </c>
      <c r="F122" s="364" t="s">
        <v>468</v>
      </c>
      <c r="G122" s="365">
        <v>17</v>
      </c>
      <c r="H122" s="364" t="s">
        <v>469</v>
      </c>
      <c r="I122" s="365">
        <v>11971</v>
      </c>
      <c r="K122" s="371" t="s">
        <v>467</v>
      </c>
      <c r="L122" s="35">
        <v>68</v>
      </c>
      <c r="M122" s="371" t="s">
        <v>468</v>
      </c>
      <c r="N122" s="35">
        <v>17</v>
      </c>
      <c r="O122" s="372" t="s">
        <v>469</v>
      </c>
      <c r="P122" s="35">
        <v>11971</v>
      </c>
    </row>
    <row r="123" spans="4:16" ht="22.5" customHeight="1">
      <c r="D123" s="364" t="s">
        <v>470</v>
      </c>
      <c r="E123" s="365">
        <v>25459</v>
      </c>
      <c r="F123" s="364" t="s">
        <v>471</v>
      </c>
      <c r="G123" s="365">
        <v>46</v>
      </c>
      <c r="H123" s="364" t="s">
        <v>472</v>
      </c>
      <c r="I123" s="365">
        <v>11971</v>
      </c>
      <c r="K123" s="372" t="s">
        <v>470</v>
      </c>
      <c r="L123" s="35">
        <v>25459</v>
      </c>
      <c r="M123" s="372" t="s">
        <v>471</v>
      </c>
      <c r="N123" s="35">
        <v>46</v>
      </c>
      <c r="O123" s="371" t="s">
        <v>472</v>
      </c>
      <c r="P123" s="35">
        <v>11971</v>
      </c>
    </row>
    <row r="124" spans="4:16" ht="22.5" customHeight="1">
      <c r="D124" s="364" t="s">
        <v>473</v>
      </c>
      <c r="E124" s="365">
        <v>25459</v>
      </c>
      <c r="F124" s="364" t="s">
        <v>474</v>
      </c>
      <c r="G124" s="365">
        <v>46</v>
      </c>
      <c r="H124" s="364" t="s">
        <v>475</v>
      </c>
      <c r="I124" s="365">
        <v>354</v>
      </c>
      <c r="K124" s="371" t="s">
        <v>473</v>
      </c>
      <c r="L124" s="35">
        <v>25459</v>
      </c>
      <c r="M124" s="371" t="s">
        <v>474</v>
      </c>
      <c r="N124" s="35">
        <v>46</v>
      </c>
      <c r="O124" s="372" t="s">
        <v>475</v>
      </c>
      <c r="P124" s="35">
        <v>354</v>
      </c>
    </row>
    <row r="125" spans="4:16" ht="22.5" customHeight="1">
      <c r="D125" s="364" t="s">
        <v>476</v>
      </c>
      <c r="E125" s="365">
        <v>19810</v>
      </c>
      <c r="F125" s="364" t="s">
        <v>477</v>
      </c>
      <c r="G125" s="365">
        <v>1333</v>
      </c>
      <c r="H125" s="364" t="s">
        <v>478</v>
      </c>
      <c r="I125" s="365">
        <v>354</v>
      </c>
      <c r="K125" s="372" t="s">
        <v>476</v>
      </c>
      <c r="L125" s="35">
        <v>19810</v>
      </c>
      <c r="M125" s="372" t="s">
        <v>477</v>
      </c>
      <c r="N125" s="35">
        <v>1333</v>
      </c>
      <c r="O125" s="371" t="s">
        <v>478</v>
      </c>
      <c r="P125" s="35">
        <v>354</v>
      </c>
    </row>
    <row r="126" spans="4:16" ht="22.5" customHeight="1">
      <c r="D126" s="364" t="s">
        <v>479</v>
      </c>
      <c r="E126" s="365">
        <v>3025</v>
      </c>
      <c r="F126" s="364" t="s">
        <v>480</v>
      </c>
      <c r="G126" s="365">
        <v>1333</v>
      </c>
      <c r="H126" s="364" t="s">
        <v>481</v>
      </c>
      <c r="I126" s="365">
        <v>63404</v>
      </c>
      <c r="K126" s="372" t="s">
        <v>479</v>
      </c>
      <c r="L126" s="35">
        <v>3025</v>
      </c>
      <c r="M126" s="371" t="s">
        <v>480</v>
      </c>
      <c r="N126" s="35">
        <v>1333</v>
      </c>
      <c r="O126" s="372" t="s">
        <v>481</v>
      </c>
      <c r="P126" s="35">
        <v>63404</v>
      </c>
    </row>
    <row r="127" spans="4:16" ht="22.5" customHeight="1">
      <c r="D127" s="364" t="s">
        <v>187</v>
      </c>
      <c r="E127" s="365">
        <v>808</v>
      </c>
      <c r="F127" s="364" t="s">
        <v>482</v>
      </c>
      <c r="G127" s="365">
        <v>128</v>
      </c>
      <c r="H127" s="364" t="s">
        <v>483</v>
      </c>
      <c r="I127" s="365">
        <v>63404</v>
      </c>
      <c r="K127" s="371" t="s">
        <v>187</v>
      </c>
      <c r="L127" s="35">
        <v>808</v>
      </c>
      <c r="M127" s="372" t="s">
        <v>482</v>
      </c>
      <c r="N127" s="35">
        <v>128</v>
      </c>
      <c r="O127" s="371" t="s">
        <v>483</v>
      </c>
      <c r="P127" s="35">
        <v>63404</v>
      </c>
    </row>
    <row r="128" spans="4:16" ht="22.5" customHeight="1">
      <c r="D128" s="364" t="s">
        <v>186</v>
      </c>
      <c r="E128" s="365">
        <v>13</v>
      </c>
      <c r="F128" s="364" t="s">
        <v>484</v>
      </c>
      <c r="G128" s="365">
        <v>128</v>
      </c>
      <c r="H128" s="364" t="s">
        <v>485</v>
      </c>
      <c r="I128" s="365">
        <v>60854</v>
      </c>
      <c r="K128" s="371" t="s">
        <v>186</v>
      </c>
      <c r="L128" s="35">
        <v>13</v>
      </c>
      <c r="M128" s="371" t="s">
        <v>484</v>
      </c>
      <c r="N128" s="35">
        <v>128</v>
      </c>
      <c r="O128" s="372" t="s">
        <v>485</v>
      </c>
      <c r="P128" s="35">
        <v>60854</v>
      </c>
    </row>
    <row r="129" spans="4:16" ht="22.5" customHeight="1">
      <c r="D129" s="364" t="s">
        <v>486</v>
      </c>
      <c r="E129" s="365">
        <v>169</v>
      </c>
      <c r="F129" s="364" t="s">
        <v>487</v>
      </c>
      <c r="G129" s="365">
        <v>2</v>
      </c>
      <c r="H129" s="364" t="s">
        <v>488</v>
      </c>
      <c r="I129" s="365">
        <v>27825</v>
      </c>
      <c r="K129" s="371" t="s">
        <v>486</v>
      </c>
      <c r="L129" s="35">
        <v>169</v>
      </c>
      <c r="M129" s="372" t="s">
        <v>487</v>
      </c>
      <c r="N129" s="35">
        <v>2</v>
      </c>
      <c r="O129" s="372" t="s">
        <v>488</v>
      </c>
      <c r="P129" s="35">
        <v>27825</v>
      </c>
    </row>
    <row r="130" spans="4:16" ht="22.5" customHeight="1">
      <c r="D130" s="364" t="s">
        <v>489</v>
      </c>
      <c r="E130" s="365">
        <v>2035</v>
      </c>
      <c r="F130" s="364" t="s">
        <v>490</v>
      </c>
      <c r="G130" s="365">
        <v>2</v>
      </c>
      <c r="H130" s="364" t="s">
        <v>187</v>
      </c>
      <c r="I130" s="365">
        <v>1837</v>
      </c>
      <c r="K130" s="371" t="s">
        <v>489</v>
      </c>
      <c r="L130" s="35">
        <v>2035</v>
      </c>
      <c r="M130" s="371" t="s">
        <v>490</v>
      </c>
      <c r="N130" s="35">
        <v>2</v>
      </c>
      <c r="O130" s="371" t="s">
        <v>187</v>
      </c>
      <c r="P130" s="35">
        <v>1837</v>
      </c>
    </row>
    <row r="131" spans="4:16" ht="22.5" customHeight="1">
      <c r="D131" s="364" t="s">
        <v>491</v>
      </c>
      <c r="E131" s="365">
        <v>1027</v>
      </c>
      <c r="F131" s="364" t="s">
        <v>492</v>
      </c>
      <c r="G131" s="365">
        <v>107906</v>
      </c>
      <c r="H131" s="364" t="s">
        <v>186</v>
      </c>
      <c r="I131" s="365">
        <v>20</v>
      </c>
      <c r="K131" s="372" t="s">
        <v>491</v>
      </c>
      <c r="L131" s="35">
        <v>1027</v>
      </c>
      <c r="M131" s="372" t="s">
        <v>492</v>
      </c>
      <c r="N131" s="35">
        <v>107906</v>
      </c>
      <c r="O131" s="371" t="s">
        <v>186</v>
      </c>
      <c r="P131" s="35">
        <v>20</v>
      </c>
    </row>
    <row r="132" spans="4:16" ht="22.5" customHeight="1">
      <c r="D132" s="364" t="s">
        <v>493</v>
      </c>
      <c r="E132" s="365">
        <v>28</v>
      </c>
      <c r="F132" s="364" t="s">
        <v>494</v>
      </c>
      <c r="G132" s="365">
        <v>5666</v>
      </c>
      <c r="H132" s="364" t="s">
        <v>193</v>
      </c>
      <c r="I132" s="365">
        <v>1350</v>
      </c>
      <c r="K132" s="371" t="s">
        <v>493</v>
      </c>
      <c r="L132" s="35">
        <v>28</v>
      </c>
      <c r="M132" s="372" t="s">
        <v>494</v>
      </c>
      <c r="N132" s="35">
        <v>5666</v>
      </c>
      <c r="O132" s="371" t="s">
        <v>193</v>
      </c>
      <c r="P132" s="35">
        <v>1350</v>
      </c>
    </row>
    <row r="133" spans="4:16" ht="22.5" customHeight="1">
      <c r="D133" s="364" t="s">
        <v>495</v>
      </c>
      <c r="E133" s="365">
        <v>999</v>
      </c>
      <c r="F133" s="364" t="s">
        <v>187</v>
      </c>
      <c r="G133" s="365">
        <v>1964</v>
      </c>
      <c r="H133" s="364" t="s">
        <v>496</v>
      </c>
      <c r="I133" s="365">
        <v>1396</v>
      </c>
      <c r="K133" s="371" t="s">
        <v>495</v>
      </c>
      <c r="L133" s="35">
        <v>999</v>
      </c>
      <c r="M133" s="371" t="s">
        <v>187</v>
      </c>
      <c r="N133" s="35">
        <v>1964</v>
      </c>
      <c r="O133" s="371" t="s">
        <v>496</v>
      </c>
      <c r="P133" s="35">
        <v>1396</v>
      </c>
    </row>
    <row r="134" spans="4:16" ht="22.5" customHeight="1">
      <c r="D134" s="364" t="s">
        <v>497</v>
      </c>
      <c r="E134" s="365">
        <v>14228</v>
      </c>
      <c r="F134" s="364" t="s">
        <v>186</v>
      </c>
      <c r="G134" s="365">
        <v>470</v>
      </c>
      <c r="H134" s="364" t="s">
        <v>498</v>
      </c>
      <c r="I134" s="365">
        <v>358</v>
      </c>
      <c r="K134" s="372" t="s">
        <v>497</v>
      </c>
      <c r="L134" s="35">
        <v>14228</v>
      </c>
      <c r="M134" s="371" t="s">
        <v>186</v>
      </c>
      <c r="N134" s="35">
        <v>470</v>
      </c>
      <c r="O134" s="371" t="s">
        <v>498</v>
      </c>
      <c r="P134" s="35">
        <v>358</v>
      </c>
    </row>
    <row r="135" spans="4:16" ht="22.5" customHeight="1">
      <c r="D135" s="364" t="s">
        <v>499</v>
      </c>
      <c r="E135" s="365">
        <v>1405</v>
      </c>
      <c r="F135" s="364" t="s">
        <v>500</v>
      </c>
      <c r="G135" s="365">
        <v>1271</v>
      </c>
      <c r="H135" s="364" t="s">
        <v>501</v>
      </c>
      <c r="I135" s="365">
        <v>70</v>
      </c>
      <c r="K135" s="371" t="s">
        <v>499</v>
      </c>
      <c r="L135" s="35">
        <v>1405</v>
      </c>
      <c r="M135" s="371" t="s">
        <v>500</v>
      </c>
      <c r="N135" s="35">
        <v>1271</v>
      </c>
      <c r="O135" s="371" t="s">
        <v>501</v>
      </c>
      <c r="P135" s="35">
        <v>70</v>
      </c>
    </row>
    <row r="136" spans="4:16" ht="22.5" customHeight="1">
      <c r="D136" s="364" t="s">
        <v>502</v>
      </c>
      <c r="E136" s="365">
        <v>17</v>
      </c>
      <c r="F136" s="364" t="s">
        <v>503</v>
      </c>
      <c r="G136" s="365">
        <v>60</v>
      </c>
      <c r="H136" s="364" t="s">
        <v>504</v>
      </c>
      <c r="I136" s="365">
        <v>450</v>
      </c>
      <c r="K136" s="371" t="s">
        <v>502</v>
      </c>
      <c r="L136" s="35">
        <v>17</v>
      </c>
      <c r="M136" s="371" t="s">
        <v>503</v>
      </c>
      <c r="N136" s="35">
        <v>60</v>
      </c>
      <c r="O136" s="371" t="s">
        <v>504</v>
      </c>
      <c r="P136" s="35">
        <v>450</v>
      </c>
    </row>
    <row r="137" spans="4:16" ht="22.5" customHeight="1">
      <c r="D137" s="364" t="s">
        <v>503</v>
      </c>
      <c r="E137" s="365">
        <v>47</v>
      </c>
      <c r="F137" s="364" t="s">
        <v>505</v>
      </c>
      <c r="G137" s="365">
        <v>1480</v>
      </c>
      <c r="H137" s="364" t="s">
        <v>506</v>
      </c>
      <c r="I137" s="365">
        <v>5515</v>
      </c>
      <c r="K137" s="371" t="s">
        <v>503</v>
      </c>
      <c r="L137" s="35">
        <v>47</v>
      </c>
      <c r="M137" s="371" t="s">
        <v>505</v>
      </c>
      <c r="N137" s="35">
        <v>1480</v>
      </c>
      <c r="O137" s="371" t="s">
        <v>506</v>
      </c>
      <c r="P137" s="35">
        <v>5515</v>
      </c>
    </row>
    <row r="138" spans="4:16" ht="22.5" customHeight="1">
      <c r="D138" s="364" t="s">
        <v>507</v>
      </c>
      <c r="E138" s="365">
        <v>1917</v>
      </c>
      <c r="F138" s="364" t="s">
        <v>508</v>
      </c>
      <c r="G138" s="365">
        <v>6172</v>
      </c>
      <c r="H138" s="364" t="s">
        <v>509</v>
      </c>
      <c r="I138" s="365">
        <v>8483</v>
      </c>
      <c r="K138" s="371" t="s">
        <v>507</v>
      </c>
      <c r="L138" s="35">
        <v>1917</v>
      </c>
      <c r="M138" s="372" t="s">
        <v>508</v>
      </c>
      <c r="N138" s="35">
        <v>6172</v>
      </c>
      <c r="O138" s="372" t="s">
        <v>509</v>
      </c>
      <c r="P138" s="35">
        <v>8483</v>
      </c>
    </row>
    <row r="139" spans="4:16" ht="22.5" customHeight="1">
      <c r="D139" s="364" t="s">
        <v>510</v>
      </c>
      <c r="E139" s="365">
        <v>9615</v>
      </c>
      <c r="F139" s="364" t="s">
        <v>187</v>
      </c>
      <c r="G139" s="365">
        <v>718</v>
      </c>
      <c r="H139" s="364" t="s">
        <v>511</v>
      </c>
      <c r="I139" s="365">
        <v>4394</v>
      </c>
      <c r="K139" s="371" t="s">
        <v>510</v>
      </c>
      <c r="L139" s="35">
        <v>9615</v>
      </c>
      <c r="M139" s="371" t="s">
        <v>187</v>
      </c>
      <c r="N139" s="35">
        <v>718</v>
      </c>
      <c r="O139" s="371" t="s">
        <v>511</v>
      </c>
      <c r="P139" s="35">
        <v>4394</v>
      </c>
    </row>
    <row r="140" spans="4:16" ht="22.5" customHeight="1">
      <c r="D140" s="364" t="s">
        <v>512</v>
      </c>
      <c r="E140" s="365">
        <v>250</v>
      </c>
      <c r="F140" s="364" t="s">
        <v>186</v>
      </c>
      <c r="G140" s="365">
        <v>7</v>
      </c>
      <c r="H140" s="364" t="s">
        <v>513</v>
      </c>
      <c r="I140" s="365">
        <v>3798</v>
      </c>
      <c r="K140" s="371" t="s">
        <v>512</v>
      </c>
      <c r="L140" s="35">
        <v>250</v>
      </c>
      <c r="M140" s="371" t="s">
        <v>186</v>
      </c>
      <c r="N140" s="35">
        <v>7</v>
      </c>
      <c r="O140" s="371" t="s">
        <v>513</v>
      </c>
      <c r="P140" s="35">
        <v>3798</v>
      </c>
    </row>
    <row r="141" spans="4:16" ht="22.5" customHeight="1">
      <c r="D141" s="364" t="s">
        <v>514</v>
      </c>
      <c r="E141" s="365">
        <v>141</v>
      </c>
      <c r="F141" s="364" t="s">
        <v>515</v>
      </c>
      <c r="G141" s="365">
        <v>2</v>
      </c>
      <c r="H141" s="364" t="s">
        <v>516</v>
      </c>
      <c r="I141" s="365">
        <v>195</v>
      </c>
      <c r="K141" s="371" t="s">
        <v>514</v>
      </c>
      <c r="L141" s="35">
        <v>141</v>
      </c>
      <c r="M141" s="371" t="s">
        <v>515</v>
      </c>
      <c r="N141" s="35">
        <v>2</v>
      </c>
      <c r="O141" s="371" t="s">
        <v>516</v>
      </c>
      <c r="P141" s="35">
        <v>195</v>
      </c>
    </row>
    <row r="142" spans="4:16" ht="22.5" customHeight="1">
      <c r="D142" s="364" t="s">
        <v>517</v>
      </c>
      <c r="E142" s="365">
        <v>390</v>
      </c>
      <c r="F142" s="364" t="s">
        <v>518</v>
      </c>
      <c r="G142" s="365">
        <v>2154</v>
      </c>
      <c r="H142" s="364" t="s">
        <v>519</v>
      </c>
      <c r="I142" s="365">
        <v>96</v>
      </c>
      <c r="K142" s="371" t="s">
        <v>517</v>
      </c>
      <c r="L142" s="35">
        <v>390</v>
      </c>
      <c r="M142" s="371" t="s">
        <v>518</v>
      </c>
      <c r="N142" s="35">
        <v>2154</v>
      </c>
      <c r="O142" s="371" t="s">
        <v>519</v>
      </c>
      <c r="P142" s="35">
        <v>96</v>
      </c>
    </row>
    <row r="143" spans="4:16" ht="22.5" customHeight="1">
      <c r="D143" s="364" t="s">
        <v>520</v>
      </c>
      <c r="E143" s="365">
        <v>168</v>
      </c>
      <c r="F143" s="364" t="s">
        <v>521</v>
      </c>
      <c r="G143" s="365">
        <v>341</v>
      </c>
      <c r="H143" s="364" t="s">
        <v>522</v>
      </c>
      <c r="I143" s="365">
        <v>2587</v>
      </c>
      <c r="K143" s="371" t="s">
        <v>520</v>
      </c>
      <c r="L143" s="35">
        <v>168</v>
      </c>
      <c r="M143" s="371" t="s">
        <v>521</v>
      </c>
      <c r="N143" s="35">
        <v>341</v>
      </c>
      <c r="O143" s="372" t="s">
        <v>522</v>
      </c>
      <c r="P143" s="35">
        <v>2587</v>
      </c>
    </row>
    <row r="144" spans="4:16" ht="22.5" customHeight="1">
      <c r="D144" s="364" t="s">
        <v>523</v>
      </c>
      <c r="E144" s="365">
        <v>38</v>
      </c>
      <c r="F144" s="364" t="s">
        <v>524</v>
      </c>
      <c r="G144" s="365">
        <v>178</v>
      </c>
      <c r="H144" s="364" t="s">
        <v>525</v>
      </c>
      <c r="I144" s="365">
        <v>307</v>
      </c>
      <c r="K144" s="371" t="s">
        <v>523</v>
      </c>
      <c r="L144" s="35">
        <v>38</v>
      </c>
      <c r="M144" s="371" t="s">
        <v>524</v>
      </c>
      <c r="N144" s="35">
        <v>178</v>
      </c>
      <c r="O144" s="371" t="s">
        <v>525</v>
      </c>
      <c r="P144" s="35">
        <v>307</v>
      </c>
    </row>
    <row r="145" spans="4:16" ht="22.5" customHeight="1">
      <c r="D145" s="364" t="s">
        <v>526</v>
      </c>
      <c r="E145" s="365">
        <v>2567</v>
      </c>
      <c r="F145" s="364" t="s">
        <v>527</v>
      </c>
      <c r="G145" s="365">
        <v>6</v>
      </c>
      <c r="H145" s="364" t="s">
        <v>528</v>
      </c>
      <c r="I145" s="365">
        <v>1911</v>
      </c>
      <c r="K145" s="371" t="s">
        <v>526</v>
      </c>
      <c r="L145" s="35">
        <v>2567</v>
      </c>
      <c r="M145" s="371" t="s">
        <v>527</v>
      </c>
      <c r="N145" s="35">
        <v>6</v>
      </c>
      <c r="O145" s="371" t="s">
        <v>528</v>
      </c>
      <c r="P145" s="35">
        <v>1911</v>
      </c>
    </row>
    <row r="146" spans="4:16" ht="22.5" customHeight="1">
      <c r="D146" s="364" t="s">
        <v>529</v>
      </c>
      <c r="E146" s="365">
        <v>7644</v>
      </c>
      <c r="F146" s="364" t="s">
        <v>530</v>
      </c>
      <c r="G146" s="365">
        <v>65</v>
      </c>
      <c r="H146" s="364" t="s">
        <v>531</v>
      </c>
      <c r="I146" s="365">
        <v>369</v>
      </c>
      <c r="K146" s="371" t="s">
        <v>529</v>
      </c>
      <c r="L146" s="35">
        <v>7644</v>
      </c>
      <c r="M146" s="371" t="s">
        <v>530</v>
      </c>
      <c r="N146" s="35">
        <v>65</v>
      </c>
      <c r="O146" s="371" t="s">
        <v>531</v>
      </c>
      <c r="P146" s="35">
        <v>369</v>
      </c>
    </row>
    <row r="147" spans="4:16" ht="22.5" customHeight="1">
      <c r="D147" s="364" t="s">
        <v>532</v>
      </c>
      <c r="E147" s="365">
        <v>4370</v>
      </c>
      <c r="F147" s="364" t="s">
        <v>533</v>
      </c>
      <c r="G147" s="365">
        <v>97</v>
      </c>
      <c r="H147" s="364" t="s">
        <v>534</v>
      </c>
      <c r="I147" s="365">
        <v>5372</v>
      </c>
      <c r="K147" s="372" t="s">
        <v>532</v>
      </c>
      <c r="L147" s="35">
        <v>4370</v>
      </c>
      <c r="M147" s="371" t="s">
        <v>533</v>
      </c>
      <c r="N147" s="35">
        <v>97</v>
      </c>
      <c r="O147" s="372" t="s">
        <v>534</v>
      </c>
      <c r="P147" s="35">
        <v>5372</v>
      </c>
    </row>
    <row r="148" spans="4:16" ht="22.5" customHeight="1">
      <c r="D148" s="364" t="s">
        <v>187</v>
      </c>
      <c r="E148" s="365">
        <v>349</v>
      </c>
      <c r="F148" s="364" t="s">
        <v>535</v>
      </c>
      <c r="G148" s="365">
        <v>55</v>
      </c>
      <c r="H148" s="364" t="s">
        <v>536</v>
      </c>
      <c r="I148" s="365">
        <v>5372</v>
      </c>
      <c r="K148" s="371" t="s">
        <v>187</v>
      </c>
      <c r="L148" s="35">
        <v>349</v>
      </c>
      <c r="M148" s="371" t="s">
        <v>535</v>
      </c>
      <c r="N148" s="35">
        <v>55</v>
      </c>
      <c r="O148" s="371" t="s">
        <v>536</v>
      </c>
      <c r="P148" s="35">
        <v>5372</v>
      </c>
    </row>
    <row r="149" spans="4:16" ht="22.5" customHeight="1">
      <c r="D149" s="364" t="s">
        <v>537</v>
      </c>
      <c r="E149" s="365">
        <v>787</v>
      </c>
      <c r="F149" s="364" t="s">
        <v>538</v>
      </c>
      <c r="G149" s="365">
        <v>46</v>
      </c>
      <c r="H149" s="364" t="s">
        <v>539</v>
      </c>
      <c r="I149" s="365">
        <v>34124</v>
      </c>
      <c r="K149" s="371" t="s">
        <v>537</v>
      </c>
      <c r="L149" s="35">
        <v>787</v>
      </c>
      <c r="M149" s="371" t="s">
        <v>538</v>
      </c>
      <c r="N149" s="35">
        <v>46</v>
      </c>
      <c r="O149" s="372" t="s">
        <v>539</v>
      </c>
      <c r="P149" s="35">
        <v>34124</v>
      </c>
    </row>
    <row r="150" spans="4:16" ht="22.5" customHeight="1">
      <c r="D150" s="364" t="s">
        <v>540</v>
      </c>
      <c r="E150" s="365">
        <v>655</v>
      </c>
      <c r="F150" s="364" t="s">
        <v>541</v>
      </c>
      <c r="G150" s="365">
        <v>141</v>
      </c>
      <c r="H150" s="364" t="s">
        <v>542</v>
      </c>
      <c r="I150" s="365">
        <v>23629</v>
      </c>
      <c r="K150" s="371" t="s">
        <v>540</v>
      </c>
      <c r="L150" s="35">
        <v>655</v>
      </c>
      <c r="M150" s="371" t="s">
        <v>541</v>
      </c>
      <c r="N150" s="35">
        <v>141</v>
      </c>
      <c r="O150" s="372" t="s">
        <v>542</v>
      </c>
      <c r="P150" s="35">
        <v>23629</v>
      </c>
    </row>
    <row r="151" spans="4:16" ht="22.5" customHeight="1">
      <c r="D151" s="364" t="s">
        <v>543</v>
      </c>
      <c r="E151" s="365">
        <v>27</v>
      </c>
      <c r="F151" s="364" t="s">
        <v>544</v>
      </c>
      <c r="G151" s="365">
        <v>261</v>
      </c>
      <c r="H151" s="364" t="s">
        <v>187</v>
      </c>
      <c r="I151" s="365">
        <v>1317</v>
      </c>
      <c r="K151" s="371" t="s">
        <v>543</v>
      </c>
      <c r="L151" s="35">
        <v>27</v>
      </c>
      <c r="M151" s="371" t="s">
        <v>544</v>
      </c>
      <c r="N151" s="35">
        <v>261</v>
      </c>
      <c r="O151" s="371" t="s">
        <v>187</v>
      </c>
      <c r="P151" s="35">
        <v>1317</v>
      </c>
    </row>
    <row r="152" spans="4:16" ht="22.5" customHeight="1">
      <c r="D152" s="364" t="s">
        <v>545</v>
      </c>
      <c r="E152" s="365">
        <v>87</v>
      </c>
      <c r="F152" s="364" t="s">
        <v>546</v>
      </c>
      <c r="G152" s="365">
        <v>253</v>
      </c>
      <c r="H152" s="364" t="s">
        <v>186</v>
      </c>
      <c r="I152" s="365">
        <v>128</v>
      </c>
      <c r="K152" s="371" t="s">
        <v>545</v>
      </c>
      <c r="L152" s="35">
        <v>87</v>
      </c>
      <c r="M152" s="371" t="s">
        <v>546</v>
      </c>
      <c r="N152" s="35">
        <v>253</v>
      </c>
      <c r="O152" s="371" t="s">
        <v>186</v>
      </c>
      <c r="P152" s="35">
        <v>128</v>
      </c>
    </row>
    <row r="153" spans="4:16" ht="22.5" customHeight="1">
      <c r="D153" s="364" t="s">
        <v>547</v>
      </c>
      <c r="E153" s="365">
        <v>199</v>
      </c>
      <c r="F153" s="364" t="s">
        <v>548</v>
      </c>
      <c r="G153" s="365">
        <v>114</v>
      </c>
      <c r="H153" s="364" t="s">
        <v>549</v>
      </c>
      <c r="I153" s="365">
        <v>11280</v>
      </c>
      <c r="K153" s="371" t="s">
        <v>547</v>
      </c>
      <c r="L153" s="35">
        <v>199</v>
      </c>
      <c r="M153" s="371" t="s">
        <v>548</v>
      </c>
      <c r="N153" s="35">
        <v>114</v>
      </c>
      <c r="O153" s="371" t="s">
        <v>549</v>
      </c>
      <c r="P153" s="35">
        <v>11280</v>
      </c>
    </row>
    <row r="154" spans="4:16" ht="22.5" customHeight="1">
      <c r="D154" s="364" t="s">
        <v>550</v>
      </c>
      <c r="E154" s="365">
        <v>10</v>
      </c>
      <c r="F154" s="364" t="s">
        <v>551</v>
      </c>
      <c r="G154" s="365">
        <v>81</v>
      </c>
      <c r="H154" s="364" t="s">
        <v>552</v>
      </c>
      <c r="I154" s="365">
        <v>8173</v>
      </c>
      <c r="K154" s="371" t="s">
        <v>550</v>
      </c>
      <c r="L154" s="35">
        <v>10</v>
      </c>
      <c r="M154" s="371" t="s">
        <v>551</v>
      </c>
      <c r="N154" s="35">
        <v>81</v>
      </c>
      <c r="O154" s="371" t="s">
        <v>552</v>
      </c>
      <c r="P154" s="35">
        <v>8173</v>
      </c>
    </row>
    <row r="155" spans="4:16" ht="22.5" customHeight="1">
      <c r="D155" s="364" t="s">
        <v>553</v>
      </c>
      <c r="E155" s="365">
        <v>19</v>
      </c>
      <c r="F155" s="364" t="s">
        <v>554</v>
      </c>
      <c r="G155" s="365">
        <v>1653</v>
      </c>
      <c r="H155" s="364" t="s">
        <v>555</v>
      </c>
      <c r="I155" s="365">
        <v>1648</v>
      </c>
      <c r="K155" s="371" t="s">
        <v>553</v>
      </c>
      <c r="L155" s="35">
        <v>19</v>
      </c>
      <c r="M155" s="371" t="s">
        <v>554</v>
      </c>
      <c r="N155" s="35">
        <v>1653</v>
      </c>
      <c r="O155" s="371" t="s">
        <v>555</v>
      </c>
      <c r="P155" s="35">
        <v>1648</v>
      </c>
    </row>
    <row r="156" spans="4:16" ht="22.5" customHeight="1">
      <c r="D156" s="364" t="s">
        <v>556</v>
      </c>
      <c r="E156" s="365">
        <v>10</v>
      </c>
      <c r="F156" s="364" t="s">
        <v>557</v>
      </c>
      <c r="G156" s="365">
        <v>6044</v>
      </c>
      <c r="H156" s="364" t="s">
        <v>558</v>
      </c>
      <c r="I156" s="365">
        <v>607</v>
      </c>
      <c r="K156" s="371" t="s">
        <v>556</v>
      </c>
      <c r="L156" s="35">
        <v>10</v>
      </c>
      <c r="M156" s="372" t="s">
        <v>557</v>
      </c>
      <c r="N156" s="35">
        <v>6044</v>
      </c>
      <c r="O156" s="371" t="s">
        <v>558</v>
      </c>
      <c r="P156" s="35">
        <v>607</v>
      </c>
    </row>
    <row r="157" spans="4:16" ht="22.5" customHeight="1">
      <c r="D157" s="364" t="s">
        <v>559</v>
      </c>
      <c r="E157" s="365">
        <v>688</v>
      </c>
      <c r="F157" s="364" t="s">
        <v>186</v>
      </c>
      <c r="G157" s="365">
        <v>78</v>
      </c>
      <c r="H157" s="364" t="s">
        <v>560</v>
      </c>
      <c r="I157" s="365">
        <v>44</v>
      </c>
      <c r="K157" s="371" t="s">
        <v>559</v>
      </c>
      <c r="L157" s="35">
        <v>688</v>
      </c>
      <c r="M157" s="371" t="s">
        <v>186</v>
      </c>
      <c r="N157" s="35">
        <v>78</v>
      </c>
      <c r="O157" s="371" t="s">
        <v>560</v>
      </c>
      <c r="P157" s="35">
        <v>44</v>
      </c>
    </row>
    <row r="158" spans="4:16" ht="22.5" customHeight="1">
      <c r="D158" s="364" t="s">
        <v>561</v>
      </c>
      <c r="E158" s="365">
        <v>432</v>
      </c>
      <c r="F158" s="364" t="s">
        <v>562</v>
      </c>
      <c r="G158" s="365">
        <v>1376</v>
      </c>
      <c r="H158" s="364" t="s">
        <v>563</v>
      </c>
      <c r="I158" s="365">
        <v>19</v>
      </c>
      <c r="K158" s="371" t="s">
        <v>561</v>
      </c>
      <c r="L158" s="35">
        <v>432</v>
      </c>
      <c r="M158" s="372" t="s">
        <v>562</v>
      </c>
      <c r="N158" s="35">
        <v>1376</v>
      </c>
      <c r="O158" s="371" t="s">
        <v>563</v>
      </c>
      <c r="P158" s="35">
        <v>19</v>
      </c>
    </row>
    <row r="159" spans="4:16" ht="22.5" customHeight="1">
      <c r="D159" s="364" t="s">
        <v>564</v>
      </c>
      <c r="E159" s="365">
        <v>6011</v>
      </c>
      <c r="F159" s="364" t="s">
        <v>565</v>
      </c>
      <c r="G159" s="365">
        <v>1376</v>
      </c>
      <c r="H159" s="364" t="s">
        <v>566</v>
      </c>
      <c r="I159" s="365">
        <v>555</v>
      </c>
      <c r="K159" s="372" t="s">
        <v>564</v>
      </c>
      <c r="L159" s="35">
        <v>6011</v>
      </c>
      <c r="M159" s="372" t="s">
        <v>565</v>
      </c>
      <c r="N159" s="35">
        <v>1376</v>
      </c>
      <c r="O159" s="371" t="s">
        <v>566</v>
      </c>
      <c r="P159" s="35">
        <v>555</v>
      </c>
    </row>
    <row r="160" spans="4:16" ht="22.5" customHeight="1">
      <c r="D160" s="364" t="s">
        <v>567</v>
      </c>
      <c r="E160" s="365">
        <v>6011</v>
      </c>
      <c r="F160" s="364" t="s">
        <v>568</v>
      </c>
      <c r="G160" s="365">
        <v>1376</v>
      </c>
      <c r="H160" s="364" t="s">
        <v>569</v>
      </c>
      <c r="I160" s="365">
        <v>272</v>
      </c>
      <c r="K160" s="371" t="s">
        <v>567</v>
      </c>
      <c r="L160" s="35">
        <v>6011</v>
      </c>
      <c r="M160" s="371" t="s">
        <v>568</v>
      </c>
      <c r="N160" s="35">
        <v>1376</v>
      </c>
      <c r="O160" s="371" t="s">
        <v>569</v>
      </c>
      <c r="P160" s="35">
        <v>272</v>
      </c>
    </row>
    <row r="161" spans="4:16" ht="22.5" customHeight="1">
      <c r="D161" s="364" t="s">
        <v>570</v>
      </c>
      <c r="E161" s="365">
        <v>4484</v>
      </c>
      <c r="F161" s="364" t="s">
        <v>571</v>
      </c>
      <c r="G161" s="365">
        <v>500</v>
      </c>
      <c r="H161" s="364" t="s">
        <v>572</v>
      </c>
      <c r="I161" s="365">
        <v>10281</v>
      </c>
      <c r="K161" s="372" t="s">
        <v>570</v>
      </c>
      <c r="L161" s="35">
        <v>4484</v>
      </c>
      <c r="M161" s="372" t="s">
        <v>571</v>
      </c>
      <c r="N161" s="35">
        <v>500</v>
      </c>
      <c r="O161" s="372" t="s">
        <v>572</v>
      </c>
      <c r="P161" s="35">
        <v>10281</v>
      </c>
    </row>
    <row r="162" spans="4:16" ht="22.5" customHeight="1">
      <c r="D162" s="364" t="s">
        <v>573</v>
      </c>
      <c r="E162" s="365">
        <v>4008</v>
      </c>
      <c r="F162" s="364" t="s">
        <v>574</v>
      </c>
      <c r="G162" s="365">
        <v>500</v>
      </c>
      <c r="H162" s="364" t="s">
        <v>575</v>
      </c>
      <c r="I162" s="365">
        <v>10281</v>
      </c>
      <c r="K162" s="371" t="s">
        <v>573</v>
      </c>
      <c r="L162" s="35">
        <v>4008</v>
      </c>
      <c r="M162" s="372" t="s">
        <v>574</v>
      </c>
      <c r="N162" s="35">
        <v>500</v>
      </c>
      <c r="O162" s="371" t="s">
        <v>575</v>
      </c>
      <c r="P162" s="35">
        <v>10281</v>
      </c>
    </row>
    <row r="163" spans="4:16" ht="22.5" customHeight="1">
      <c r="D163" s="364" t="s">
        <v>576</v>
      </c>
      <c r="E163" s="365">
        <v>476</v>
      </c>
      <c r="F163" s="364" t="s">
        <v>577</v>
      </c>
      <c r="G163" s="365">
        <v>3479</v>
      </c>
      <c r="H163" s="364" t="s">
        <v>578</v>
      </c>
      <c r="I163" s="365">
        <v>597</v>
      </c>
      <c r="K163" s="371" t="s">
        <v>576</v>
      </c>
      <c r="L163" s="35">
        <v>476</v>
      </c>
      <c r="M163" s="372" t="s">
        <v>577</v>
      </c>
      <c r="N163" s="35">
        <v>3479</v>
      </c>
      <c r="O163" s="372" t="s">
        <v>578</v>
      </c>
      <c r="P163" s="35">
        <v>597</v>
      </c>
    </row>
    <row r="164" spans="4:16" ht="22.5" customHeight="1">
      <c r="D164" s="364" t="s">
        <v>579</v>
      </c>
      <c r="E164" s="365">
        <v>7257</v>
      </c>
      <c r="F164" s="364" t="s">
        <v>580</v>
      </c>
      <c r="G164" s="365">
        <v>2874</v>
      </c>
      <c r="H164" s="364" t="s">
        <v>581</v>
      </c>
      <c r="I164" s="365">
        <v>597</v>
      </c>
      <c r="K164" s="372" t="s">
        <v>579</v>
      </c>
      <c r="L164" s="35">
        <v>7257</v>
      </c>
      <c r="M164" s="372" t="s">
        <v>580</v>
      </c>
      <c r="N164" s="35">
        <v>2874</v>
      </c>
      <c r="O164" s="372" t="s">
        <v>581</v>
      </c>
      <c r="P164" s="35">
        <v>597</v>
      </c>
    </row>
    <row r="165" spans="4:16" ht="22.5" customHeight="1">
      <c r="D165" s="364" t="s">
        <v>582</v>
      </c>
      <c r="E165" s="365">
        <v>6630</v>
      </c>
      <c r="F165" s="364" t="s">
        <v>186</v>
      </c>
      <c r="G165" s="365">
        <v>20</v>
      </c>
      <c r="H165" s="364" t="s">
        <v>583</v>
      </c>
      <c r="I165" s="365">
        <v>297</v>
      </c>
      <c r="K165" s="372" t="s">
        <v>582</v>
      </c>
      <c r="L165" s="35">
        <v>6630</v>
      </c>
      <c r="M165" s="371" t="s">
        <v>186</v>
      </c>
      <c r="N165" s="35">
        <v>20</v>
      </c>
      <c r="O165" s="371" t="s">
        <v>583</v>
      </c>
      <c r="P165" s="35">
        <v>297</v>
      </c>
    </row>
    <row r="166" spans="4:16" ht="22.5" customHeight="1">
      <c r="D166" s="364" t="s">
        <v>187</v>
      </c>
      <c r="E166" s="365">
        <v>451</v>
      </c>
      <c r="F166" s="364" t="s">
        <v>584</v>
      </c>
      <c r="G166" s="365">
        <v>224</v>
      </c>
      <c r="H166" s="364" t="s">
        <v>585</v>
      </c>
      <c r="I166" s="365">
        <v>300</v>
      </c>
      <c r="K166" s="371" t="s">
        <v>187</v>
      </c>
      <c r="L166" s="35">
        <v>451</v>
      </c>
      <c r="M166" s="371" t="s">
        <v>584</v>
      </c>
      <c r="N166" s="35">
        <v>224</v>
      </c>
      <c r="O166" s="371" t="s">
        <v>585</v>
      </c>
      <c r="P166" s="35">
        <v>300</v>
      </c>
    </row>
    <row r="167" spans="4:244" ht="22.5" customHeight="1">
      <c r="D167" s="364" t="s">
        <v>186</v>
      </c>
      <c r="E167" s="365">
        <v>1042</v>
      </c>
      <c r="F167" s="364" t="s">
        <v>586</v>
      </c>
      <c r="G167" s="365">
        <v>815</v>
      </c>
      <c r="H167" s="364" t="s">
        <v>587</v>
      </c>
      <c r="I167" s="365">
        <v>7135</v>
      </c>
      <c r="K167" s="371" t="s">
        <v>186</v>
      </c>
      <c r="L167" s="35">
        <v>1042</v>
      </c>
      <c r="M167" s="371" t="s">
        <v>586</v>
      </c>
      <c r="N167" s="35">
        <v>815</v>
      </c>
      <c r="O167" s="372" t="s">
        <v>587</v>
      </c>
      <c r="P167" s="35">
        <v>7135</v>
      </c>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row>
    <row r="168" spans="4:244" ht="22.5" customHeight="1">
      <c r="D168" s="364" t="s">
        <v>588</v>
      </c>
      <c r="E168" s="365">
        <v>5137</v>
      </c>
      <c r="F168" s="364" t="s">
        <v>589</v>
      </c>
      <c r="G168" s="365">
        <v>200</v>
      </c>
      <c r="H168" s="364" t="s">
        <v>590</v>
      </c>
      <c r="I168" s="365">
        <v>3248</v>
      </c>
      <c r="K168" s="371" t="s">
        <v>588</v>
      </c>
      <c r="L168" s="35">
        <v>5137</v>
      </c>
      <c r="M168" s="371" t="s">
        <v>589</v>
      </c>
      <c r="N168" s="35">
        <v>200</v>
      </c>
      <c r="O168" s="372" t="s">
        <v>590</v>
      </c>
      <c r="P168" s="35">
        <v>3248</v>
      </c>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row>
    <row r="169" spans="4:244" ht="22.5" customHeight="1">
      <c r="D169" s="364" t="s">
        <v>591</v>
      </c>
      <c r="E169" s="365">
        <v>627</v>
      </c>
      <c r="F169" s="364" t="s">
        <v>592</v>
      </c>
      <c r="G169" s="365">
        <v>441</v>
      </c>
      <c r="H169" s="364" t="s">
        <v>187</v>
      </c>
      <c r="I169" s="365">
        <v>932</v>
      </c>
      <c r="K169" s="372" t="s">
        <v>591</v>
      </c>
      <c r="L169" s="35">
        <v>627</v>
      </c>
      <c r="M169" s="371" t="s">
        <v>592</v>
      </c>
      <c r="N169" s="35">
        <v>441</v>
      </c>
      <c r="O169" s="371" t="s">
        <v>187</v>
      </c>
      <c r="P169" s="35">
        <v>932</v>
      </c>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row>
    <row r="170" spans="4:244" ht="22.5" customHeight="1">
      <c r="D170" s="364" t="s">
        <v>593</v>
      </c>
      <c r="E170" s="365">
        <v>627</v>
      </c>
      <c r="F170" s="364" t="s">
        <v>594</v>
      </c>
      <c r="G170" s="365">
        <v>457</v>
      </c>
      <c r="H170" s="364" t="s">
        <v>595</v>
      </c>
      <c r="I170" s="365">
        <v>459</v>
      </c>
      <c r="K170" s="371" t="s">
        <v>593</v>
      </c>
      <c r="L170" s="35">
        <v>627</v>
      </c>
      <c r="M170" s="371" t="s">
        <v>594</v>
      </c>
      <c r="N170" s="35">
        <v>457</v>
      </c>
      <c r="O170" s="371" t="s">
        <v>595</v>
      </c>
      <c r="P170" s="35">
        <v>459</v>
      </c>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row>
    <row r="171" spans="4:244" ht="22.5" customHeight="1">
      <c r="D171" s="364" t="s">
        <v>596</v>
      </c>
      <c r="E171" s="365">
        <v>1842</v>
      </c>
      <c r="F171" s="364" t="s">
        <v>597</v>
      </c>
      <c r="G171" s="365">
        <v>717</v>
      </c>
      <c r="H171" s="364" t="s">
        <v>598</v>
      </c>
      <c r="I171" s="365">
        <v>915</v>
      </c>
      <c r="K171" s="372" t="s">
        <v>596</v>
      </c>
      <c r="L171" s="35">
        <v>1842</v>
      </c>
      <c r="M171" s="371" t="s">
        <v>597</v>
      </c>
      <c r="N171" s="35">
        <v>717</v>
      </c>
      <c r="O171" s="371" t="s">
        <v>598</v>
      </c>
      <c r="P171" s="35">
        <v>915</v>
      </c>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row>
    <row r="172" spans="4:244" ht="22.5" customHeight="1">
      <c r="D172" s="364" t="s">
        <v>599</v>
      </c>
      <c r="E172" s="365">
        <v>1463</v>
      </c>
      <c r="F172" s="364" t="s">
        <v>600</v>
      </c>
      <c r="G172" s="365">
        <v>605</v>
      </c>
      <c r="H172" s="364" t="s">
        <v>601</v>
      </c>
      <c r="I172" s="365">
        <v>396</v>
      </c>
      <c r="K172" s="372" t="s">
        <v>599</v>
      </c>
      <c r="L172" s="35">
        <v>1463</v>
      </c>
      <c r="M172" s="372" t="s">
        <v>600</v>
      </c>
      <c r="N172" s="35">
        <v>605</v>
      </c>
      <c r="O172" s="371" t="s">
        <v>601</v>
      </c>
      <c r="P172" s="35">
        <v>396</v>
      </c>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row>
    <row r="173" spans="4:244" ht="22.5" customHeight="1">
      <c r="D173" s="364" t="s">
        <v>187</v>
      </c>
      <c r="E173" s="365">
        <v>307</v>
      </c>
      <c r="F173" s="364" t="s">
        <v>602</v>
      </c>
      <c r="G173" s="365">
        <v>126</v>
      </c>
      <c r="H173" s="364" t="s">
        <v>193</v>
      </c>
      <c r="I173" s="365">
        <v>381</v>
      </c>
      <c r="K173" s="371" t="s">
        <v>187</v>
      </c>
      <c r="L173" s="35">
        <v>307</v>
      </c>
      <c r="M173" s="371" t="s">
        <v>602</v>
      </c>
      <c r="N173" s="35">
        <v>126</v>
      </c>
      <c r="O173" s="371" t="s">
        <v>193</v>
      </c>
      <c r="P173" s="35">
        <v>381</v>
      </c>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row>
    <row r="174" spans="4:244" ht="22.5" customHeight="1">
      <c r="D174" s="364" t="s">
        <v>603</v>
      </c>
      <c r="E174" s="365">
        <v>10</v>
      </c>
      <c r="F174" s="364" t="s">
        <v>604</v>
      </c>
      <c r="G174" s="365">
        <v>479</v>
      </c>
      <c r="H174" s="102" t="s">
        <v>605</v>
      </c>
      <c r="I174" s="101">
        <v>165</v>
      </c>
      <c r="K174" s="371" t="s">
        <v>603</v>
      </c>
      <c r="L174" s="35">
        <v>10</v>
      </c>
      <c r="M174" s="371" t="s">
        <v>604</v>
      </c>
      <c r="N174" s="35">
        <v>479</v>
      </c>
      <c r="O174" s="371" t="s">
        <v>605</v>
      </c>
      <c r="P174" s="35">
        <v>165</v>
      </c>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row>
    <row r="175" spans="4:244" ht="22.5" customHeight="1">
      <c r="D175" s="364" t="s">
        <v>606</v>
      </c>
      <c r="E175" s="365">
        <v>1146</v>
      </c>
      <c r="F175" s="364" t="s">
        <v>607</v>
      </c>
      <c r="G175" s="365">
        <v>11564</v>
      </c>
      <c r="H175" s="102" t="s">
        <v>608</v>
      </c>
      <c r="I175" s="101">
        <v>3368</v>
      </c>
      <c r="K175" s="371" t="s">
        <v>606</v>
      </c>
      <c r="L175" s="35">
        <v>1146</v>
      </c>
      <c r="M175" s="372" t="s">
        <v>607</v>
      </c>
      <c r="N175" s="35">
        <v>11564</v>
      </c>
      <c r="O175" s="372" t="s">
        <v>608</v>
      </c>
      <c r="P175" s="35">
        <v>3368</v>
      </c>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row>
    <row r="176" spans="4:244" ht="22.5" customHeight="1">
      <c r="D176" s="364" t="s">
        <v>609</v>
      </c>
      <c r="E176" s="365">
        <v>242</v>
      </c>
      <c r="F176" s="364" t="s">
        <v>610</v>
      </c>
      <c r="G176" s="365">
        <v>1283</v>
      </c>
      <c r="H176" s="102" t="s">
        <v>187</v>
      </c>
      <c r="I176" s="101">
        <v>2234</v>
      </c>
      <c r="K176" s="372" t="s">
        <v>609</v>
      </c>
      <c r="L176" s="35">
        <v>242</v>
      </c>
      <c r="M176" s="372" t="s">
        <v>610</v>
      </c>
      <c r="N176" s="35">
        <v>1283</v>
      </c>
      <c r="O176" s="371" t="s">
        <v>187</v>
      </c>
      <c r="P176" s="35">
        <v>2234</v>
      </c>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row>
    <row r="177" spans="4:244" ht="22.5" customHeight="1">
      <c r="D177" s="364" t="s">
        <v>611</v>
      </c>
      <c r="E177" s="365">
        <v>242</v>
      </c>
      <c r="F177" s="364" t="s">
        <v>612</v>
      </c>
      <c r="G177" s="365">
        <v>7</v>
      </c>
      <c r="H177" s="102" t="s">
        <v>613</v>
      </c>
      <c r="I177" s="101">
        <v>1114</v>
      </c>
      <c r="K177" s="371" t="s">
        <v>611</v>
      </c>
      <c r="L177" s="35">
        <v>242</v>
      </c>
      <c r="M177" s="371" t="s">
        <v>612</v>
      </c>
      <c r="N177" s="35">
        <v>7</v>
      </c>
      <c r="O177" s="371" t="s">
        <v>613</v>
      </c>
      <c r="P177" s="35">
        <v>1114</v>
      </c>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row>
    <row r="178" spans="4:244" ht="22.5" customHeight="1">
      <c r="D178" s="364" t="s">
        <v>614</v>
      </c>
      <c r="E178" s="365">
        <v>137</v>
      </c>
      <c r="F178" s="364" t="s">
        <v>615</v>
      </c>
      <c r="G178" s="365">
        <v>270</v>
      </c>
      <c r="H178" s="102" t="s">
        <v>616</v>
      </c>
      <c r="I178" s="101">
        <v>20</v>
      </c>
      <c r="K178" s="372" t="s">
        <v>614</v>
      </c>
      <c r="L178" s="35">
        <v>137</v>
      </c>
      <c r="M178" s="371" t="s">
        <v>615</v>
      </c>
      <c r="N178" s="35">
        <v>270</v>
      </c>
      <c r="O178" s="371" t="s">
        <v>616</v>
      </c>
      <c r="P178" s="35">
        <v>20</v>
      </c>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row>
    <row r="179" spans="4:244" ht="22.5" customHeight="1">
      <c r="D179" s="364" t="s">
        <v>617</v>
      </c>
      <c r="E179" s="365">
        <v>137</v>
      </c>
      <c r="F179" s="364" t="s">
        <v>618</v>
      </c>
      <c r="G179" s="365">
        <v>160</v>
      </c>
      <c r="H179" s="102" t="s">
        <v>619</v>
      </c>
      <c r="I179" s="101">
        <v>96</v>
      </c>
      <c r="K179" s="371" t="s">
        <v>617</v>
      </c>
      <c r="L179" s="35">
        <v>137</v>
      </c>
      <c r="M179" s="371" t="s">
        <v>618</v>
      </c>
      <c r="N179" s="35">
        <v>160</v>
      </c>
      <c r="O179" s="372" t="s">
        <v>619</v>
      </c>
      <c r="P179" s="35">
        <v>96</v>
      </c>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row>
    <row r="180" spans="4:12" ht="15.75">
      <c r="D180" s="375" t="s">
        <v>620</v>
      </c>
      <c r="E180" s="98">
        <v>55</v>
      </c>
      <c r="F180" s="376"/>
      <c r="G180" s="377"/>
      <c r="H180" s="378"/>
      <c r="I180" s="377"/>
      <c r="K180" s="371" t="s">
        <v>620</v>
      </c>
      <c r="L180" s="35">
        <v>55</v>
      </c>
    </row>
    <row r="181" spans="4:12" ht="15.75">
      <c r="D181" s="375" t="s">
        <v>621</v>
      </c>
      <c r="E181" s="98">
        <v>41</v>
      </c>
      <c r="F181" s="376"/>
      <c r="G181" s="377"/>
      <c r="H181" s="378"/>
      <c r="I181" s="377"/>
      <c r="K181" s="371" t="s">
        <v>621</v>
      </c>
      <c r="L181" s="35">
        <v>41</v>
      </c>
    </row>
    <row r="182" spans="4:12" ht="15.75">
      <c r="D182" s="375" t="s">
        <v>622</v>
      </c>
      <c r="E182" s="98">
        <v>352</v>
      </c>
      <c r="F182" s="376"/>
      <c r="G182" s="377"/>
      <c r="H182" s="378"/>
      <c r="I182" s="377"/>
      <c r="K182" s="372" t="s">
        <v>622</v>
      </c>
      <c r="L182" s="35">
        <v>352</v>
      </c>
    </row>
    <row r="183" spans="4:12" ht="15.75">
      <c r="D183" s="375" t="s">
        <v>623</v>
      </c>
      <c r="E183" s="98">
        <v>117</v>
      </c>
      <c r="F183" s="376"/>
      <c r="G183" s="377"/>
      <c r="H183" s="378"/>
      <c r="I183" s="377"/>
      <c r="K183" s="371" t="s">
        <v>623</v>
      </c>
      <c r="L183" s="35">
        <v>117</v>
      </c>
    </row>
    <row r="184" spans="4:12" ht="15.75">
      <c r="D184" s="375" t="s">
        <v>624</v>
      </c>
      <c r="E184" s="98">
        <v>235</v>
      </c>
      <c r="F184" s="376"/>
      <c r="G184" s="377"/>
      <c r="H184" s="378"/>
      <c r="I184" s="377"/>
      <c r="K184" s="371" t="s">
        <v>624</v>
      </c>
      <c r="L184" s="35">
        <v>235</v>
      </c>
    </row>
    <row r="185" spans="4:12" ht="15.75">
      <c r="D185" s="375" t="s">
        <v>625</v>
      </c>
      <c r="E185" s="98">
        <v>71</v>
      </c>
      <c r="F185" s="376"/>
      <c r="G185" s="377"/>
      <c r="H185" s="378"/>
      <c r="I185" s="377"/>
      <c r="K185" s="372" t="s">
        <v>625</v>
      </c>
      <c r="L185" s="35">
        <v>71</v>
      </c>
    </row>
    <row r="186" spans="4:12" ht="15.75">
      <c r="D186" s="375" t="s">
        <v>626</v>
      </c>
      <c r="E186" s="98">
        <v>71</v>
      </c>
      <c r="F186" s="376"/>
      <c r="G186" s="377"/>
      <c r="H186" s="378"/>
      <c r="I186" s="377"/>
      <c r="K186" s="371" t="s">
        <v>626</v>
      </c>
      <c r="L186" s="35">
        <v>71</v>
      </c>
    </row>
    <row r="187" spans="4:12" ht="15.75">
      <c r="D187" s="375" t="s">
        <v>627</v>
      </c>
      <c r="E187" s="98">
        <v>18309</v>
      </c>
      <c r="F187" s="376"/>
      <c r="G187" s="377"/>
      <c r="H187" s="378"/>
      <c r="I187" s="377"/>
      <c r="K187" s="372" t="s">
        <v>627</v>
      </c>
      <c r="L187" s="35">
        <v>18309</v>
      </c>
    </row>
    <row r="188" spans="4:12" ht="15.75">
      <c r="D188" s="375" t="s">
        <v>628</v>
      </c>
      <c r="E188" s="98">
        <v>18309</v>
      </c>
      <c r="F188" s="376"/>
      <c r="G188" s="377"/>
      <c r="H188" s="378"/>
      <c r="I188" s="377"/>
      <c r="K188" s="372" t="s">
        <v>628</v>
      </c>
      <c r="L188" s="35">
        <v>18309</v>
      </c>
    </row>
    <row r="189" spans="4:12" ht="15.75">
      <c r="D189" s="375" t="s">
        <v>629</v>
      </c>
      <c r="E189" s="98">
        <v>18007</v>
      </c>
      <c r="F189" s="376"/>
      <c r="G189" s="377"/>
      <c r="H189" s="378"/>
      <c r="I189" s="377"/>
      <c r="K189" s="371" t="s">
        <v>629</v>
      </c>
      <c r="L189" s="35">
        <v>18007</v>
      </c>
    </row>
    <row r="190" spans="4:12" ht="15.75">
      <c r="D190" s="375" t="s">
        <v>630</v>
      </c>
      <c r="E190" s="98">
        <v>302</v>
      </c>
      <c r="F190" s="376"/>
      <c r="G190" s="377"/>
      <c r="H190" s="378"/>
      <c r="I190" s="377"/>
      <c r="K190" s="371" t="s">
        <v>630</v>
      </c>
      <c r="L190" s="35">
        <v>302</v>
      </c>
    </row>
    <row r="191" spans="4:12" ht="15.75">
      <c r="D191" s="375" t="s">
        <v>631</v>
      </c>
      <c r="E191" s="98">
        <v>4</v>
      </c>
      <c r="F191" s="376"/>
      <c r="G191" s="377"/>
      <c r="H191" s="378"/>
      <c r="I191" s="377"/>
      <c r="K191" s="372" t="s">
        <v>631</v>
      </c>
      <c r="L191" s="35">
        <v>4</v>
      </c>
    </row>
    <row r="192" spans="4:12" ht="15.75">
      <c r="D192" s="375" t="s">
        <v>632</v>
      </c>
      <c r="E192" s="98">
        <v>4</v>
      </c>
      <c r="F192" s="376"/>
      <c r="G192" s="377"/>
      <c r="H192" s="378"/>
      <c r="I192" s="377"/>
      <c r="K192" s="372" t="s">
        <v>632</v>
      </c>
      <c r="L192" s="35">
        <v>4</v>
      </c>
    </row>
    <row r="193" spans="4:9" ht="15.75">
      <c r="D193" s="375"/>
      <c r="E193" s="98"/>
      <c r="F193" s="376"/>
      <c r="G193" s="377"/>
      <c r="H193" s="378"/>
      <c r="I193" s="377"/>
    </row>
    <row r="194" spans="4:11" ht="15.75">
      <c r="D194" s="375"/>
      <c r="E194" s="98"/>
      <c r="F194" s="376"/>
      <c r="G194" s="377"/>
      <c r="H194" s="378"/>
      <c r="I194" s="377"/>
      <c r="K194" s="372"/>
    </row>
    <row r="195" spans="4:11" ht="15.75">
      <c r="D195" s="375"/>
      <c r="E195" s="98"/>
      <c r="F195" s="376"/>
      <c r="G195" s="377"/>
      <c r="H195" s="378"/>
      <c r="I195" s="377"/>
      <c r="K195" s="372"/>
    </row>
    <row r="196" spans="4:11" ht="15.75">
      <c r="D196" s="375"/>
      <c r="E196" s="98"/>
      <c r="F196" s="376"/>
      <c r="G196" s="377"/>
      <c r="H196" s="378"/>
      <c r="I196" s="377"/>
      <c r="K196" s="371"/>
    </row>
    <row r="197" spans="4:11" ht="15.75">
      <c r="D197" s="109"/>
      <c r="E197" s="107"/>
      <c r="F197" s="376"/>
      <c r="G197" s="377"/>
      <c r="H197" s="378"/>
      <c r="I197" s="377"/>
      <c r="K197" s="371"/>
    </row>
    <row r="198" spans="4:11" ht="15.75">
      <c r="D198" s="109"/>
      <c r="E198" s="107"/>
      <c r="F198" s="376"/>
      <c r="G198" s="377"/>
      <c r="H198" s="378"/>
      <c r="I198" s="377"/>
      <c r="K198" s="371"/>
    </row>
    <row r="199" spans="4:11" ht="15.75">
      <c r="D199" s="109"/>
      <c r="E199" s="107"/>
      <c r="F199" s="376"/>
      <c r="G199" s="377"/>
      <c r="H199" s="378"/>
      <c r="I199" s="377"/>
      <c r="K199" s="371"/>
    </row>
    <row r="200" spans="4:9" ht="15.75">
      <c r="D200" s="109"/>
      <c r="E200" s="107"/>
      <c r="F200" s="376"/>
      <c r="G200" s="377"/>
      <c r="H200" s="378"/>
      <c r="I200" s="377"/>
    </row>
    <row r="201" spans="4:9" ht="15.75">
      <c r="D201" s="109"/>
      <c r="E201" s="107"/>
      <c r="F201" s="376"/>
      <c r="G201" s="377"/>
      <c r="H201" s="378"/>
      <c r="I201" s="377"/>
    </row>
    <row r="202" spans="4:11" ht="15.75">
      <c r="D202" s="109"/>
      <c r="E202" s="107"/>
      <c r="F202" s="376"/>
      <c r="G202" s="377"/>
      <c r="H202" s="378"/>
      <c r="I202" s="377"/>
      <c r="K202" s="371"/>
    </row>
    <row r="203" spans="4:9" ht="15.75">
      <c r="D203" s="109"/>
      <c r="E203" s="107"/>
      <c r="F203" s="376"/>
      <c r="G203" s="377"/>
      <c r="H203" s="378"/>
      <c r="I203" s="377"/>
    </row>
    <row r="204" spans="4:11" ht="15.75">
      <c r="D204" s="109"/>
      <c r="E204" s="107"/>
      <c r="F204" s="376"/>
      <c r="G204" s="377"/>
      <c r="H204" s="378"/>
      <c r="I204" s="377"/>
      <c r="K204" s="371"/>
    </row>
    <row r="205" spans="4:9" ht="15.75">
      <c r="D205" s="109"/>
      <c r="E205" s="107"/>
      <c r="F205" s="376"/>
      <c r="G205" s="377"/>
      <c r="H205" s="378"/>
      <c r="I205" s="377"/>
    </row>
    <row r="206" spans="4:11" ht="15.75">
      <c r="D206" s="109"/>
      <c r="E206" s="107"/>
      <c r="F206" s="376"/>
      <c r="G206" s="377"/>
      <c r="H206" s="378"/>
      <c r="I206" s="377"/>
      <c r="K206" s="372"/>
    </row>
    <row r="207" spans="4:11" ht="15.75">
      <c r="D207" s="109"/>
      <c r="E207" s="107"/>
      <c r="F207" s="376"/>
      <c r="G207" s="377"/>
      <c r="H207" s="378"/>
      <c r="I207" s="377"/>
      <c r="K207" s="372"/>
    </row>
    <row r="208" spans="4:9" ht="15.75">
      <c r="D208" s="109"/>
      <c r="E208" s="107"/>
      <c r="F208" s="376"/>
      <c r="G208" s="377"/>
      <c r="H208" s="378"/>
      <c r="I208" s="377"/>
    </row>
    <row r="209" spans="4:9" ht="15.75">
      <c r="D209" s="109"/>
      <c r="E209" s="107"/>
      <c r="F209" s="376"/>
      <c r="G209" s="377"/>
      <c r="H209" s="378"/>
      <c r="I209" s="377"/>
    </row>
  </sheetData>
  <sheetProtection/>
  <autoFilter ref="K5:L207"/>
  <mergeCells count="2">
    <mergeCell ref="D1:E1"/>
    <mergeCell ref="D2:I2"/>
  </mergeCells>
  <printOptions horizontalCentered="1"/>
  <pageMargins left="0.3937007874015748" right="0.3937007874015748" top="0.7874015748031497" bottom="0.7874015748031497" header="0" footer="0"/>
  <pageSetup firstPageNumber="6" useFirstPageNumber="1" horizontalDpi="600" verticalDpi="600" orientation="landscape" paperSize="9" scale="85"/>
  <headerFooter>
    <oddFooter>&amp;C&amp;P</oddFooter>
  </headerFooter>
  <rowBreaks count="6" manualBreakCount="6">
    <brk id="25" max="255" man="1"/>
    <brk id="47" max="255" man="1"/>
    <brk id="69" max="255" man="1"/>
    <brk id="91" max="255" man="1"/>
    <brk id="135" max="255" man="1"/>
    <brk id="157" max="255" man="1"/>
  </rowBreaks>
</worksheet>
</file>

<file path=xl/worksheets/sheet8.xml><?xml version="1.0" encoding="utf-8"?>
<worksheet xmlns="http://schemas.openxmlformats.org/spreadsheetml/2006/main" xmlns:r="http://schemas.openxmlformats.org/officeDocument/2006/relationships">
  <sheetPr>
    <tabColor rgb="FF00FF00"/>
  </sheetPr>
  <dimension ref="A1:D60"/>
  <sheetViews>
    <sheetView showZeros="0" zoomScaleSheetLayoutView="100" workbookViewId="0" topLeftCell="A1">
      <selection activeCell="C8" sqref="C5:D8"/>
    </sheetView>
  </sheetViews>
  <sheetFormatPr defaultColWidth="9.00390625" defaultRowHeight="15"/>
  <cols>
    <col min="1" max="1" width="48.00390625" style="133" customWidth="1"/>
    <col min="2" max="2" width="33.140625" style="133" customWidth="1"/>
    <col min="3" max="3" width="48.00390625" style="134" customWidth="1"/>
    <col min="4" max="4" width="33.140625" style="134" customWidth="1"/>
    <col min="5" max="6" width="9.00390625" style="134" customWidth="1"/>
    <col min="7" max="7" width="12.57421875" style="134" bestFit="1" customWidth="1"/>
    <col min="8" max="16384" width="9.00390625" style="134" customWidth="1"/>
  </cols>
  <sheetData>
    <row r="1" spans="1:4" ht="15.75">
      <c r="A1" s="4" t="s">
        <v>633</v>
      </c>
      <c r="B1" s="4"/>
      <c r="C1" s="4"/>
      <c r="D1" s="4"/>
    </row>
    <row r="2" spans="1:4" ht="24">
      <c r="A2" s="83" t="s">
        <v>634</v>
      </c>
      <c r="B2" s="83"/>
      <c r="C2" s="83"/>
      <c r="D2" s="83"/>
    </row>
    <row r="3" spans="1:4" ht="19.5" customHeight="1">
      <c r="A3" s="351"/>
      <c r="B3" s="351"/>
      <c r="D3" s="135" t="s">
        <v>43</v>
      </c>
    </row>
    <row r="4" spans="1:4" ht="15.75">
      <c r="A4" s="136" t="s">
        <v>635</v>
      </c>
      <c r="B4" s="136" t="s">
        <v>71</v>
      </c>
      <c r="C4" s="136" t="s">
        <v>185</v>
      </c>
      <c r="D4" s="136" t="s">
        <v>71</v>
      </c>
    </row>
    <row r="5" spans="1:4" ht="19.5" customHeight="1">
      <c r="A5" s="137" t="s">
        <v>636</v>
      </c>
      <c r="B5" s="352">
        <v>269994</v>
      </c>
      <c r="C5" s="137" t="s">
        <v>637</v>
      </c>
      <c r="D5" s="352">
        <v>33029</v>
      </c>
    </row>
    <row r="6" spans="1:4" ht="19.5" customHeight="1">
      <c r="A6" s="137" t="s">
        <v>638</v>
      </c>
      <c r="B6" s="352">
        <v>202244</v>
      </c>
      <c r="C6" s="137" t="s">
        <v>639</v>
      </c>
      <c r="D6" s="352">
        <f>D7</f>
        <v>53543</v>
      </c>
    </row>
    <row r="7" spans="1:4" ht="19.5" customHeight="1">
      <c r="A7" s="137" t="s">
        <v>640</v>
      </c>
      <c r="B7" s="352">
        <v>4737</v>
      </c>
      <c r="C7" s="137" t="s">
        <v>641</v>
      </c>
      <c r="D7" s="352">
        <v>53543</v>
      </c>
    </row>
    <row r="8" spans="1:4" ht="19.5" customHeight="1">
      <c r="A8" s="137" t="s">
        <v>642</v>
      </c>
      <c r="B8" s="352">
        <v>2262</v>
      </c>
      <c r="C8" s="137" t="s">
        <v>643</v>
      </c>
      <c r="D8" s="352">
        <v>53543</v>
      </c>
    </row>
    <row r="9" spans="1:4" ht="17.25" customHeight="1" hidden="1">
      <c r="A9" s="137" t="s">
        <v>644</v>
      </c>
      <c r="B9" s="352"/>
      <c r="C9" s="137"/>
      <c r="D9" s="352"/>
    </row>
    <row r="10" spans="1:4" ht="19.5" customHeight="1">
      <c r="A10" s="353" t="s">
        <v>645</v>
      </c>
      <c r="B10" s="352">
        <v>13011</v>
      </c>
      <c r="C10" s="137"/>
      <c r="D10" s="352"/>
    </row>
    <row r="11" spans="1:4" ht="19.5" customHeight="1">
      <c r="A11" s="353" t="s">
        <v>646</v>
      </c>
      <c r="B11" s="352">
        <v>27983</v>
      </c>
      <c r="C11" s="137"/>
      <c r="D11" s="352"/>
    </row>
    <row r="12" spans="1:4" ht="17.25" customHeight="1" hidden="1">
      <c r="A12" s="353" t="s">
        <v>647</v>
      </c>
      <c r="B12" s="352"/>
      <c r="C12" s="137"/>
      <c r="D12" s="352"/>
    </row>
    <row r="13" spans="1:4" ht="17.25" customHeight="1" hidden="1">
      <c r="A13" s="353" t="s">
        <v>648</v>
      </c>
      <c r="B13" s="352"/>
      <c r="C13" s="137"/>
      <c r="D13" s="352"/>
    </row>
    <row r="14" spans="1:4" ht="19.5" customHeight="1">
      <c r="A14" s="353" t="s">
        <v>649</v>
      </c>
      <c r="B14" s="352">
        <v>3816</v>
      </c>
      <c r="C14" s="137"/>
      <c r="D14" s="352"/>
    </row>
    <row r="15" spans="1:4" ht="19.5" customHeight="1">
      <c r="A15" s="137" t="s">
        <v>650</v>
      </c>
      <c r="B15" s="352">
        <v>11469</v>
      </c>
      <c r="C15" s="137"/>
      <c r="D15" s="291"/>
    </row>
    <row r="16" spans="1:4" ht="19.5" customHeight="1">
      <c r="A16" s="137" t="s">
        <v>651</v>
      </c>
      <c r="B16" s="352">
        <v>2996</v>
      </c>
      <c r="C16" s="137"/>
      <c r="D16" s="352"/>
    </row>
    <row r="17" spans="1:4" ht="19.5" customHeight="1">
      <c r="A17" s="137" t="s">
        <v>652</v>
      </c>
      <c r="B17" s="352">
        <v>509</v>
      </c>
      <c r="C17" s="137"/>
      <c r="D17" s="352"/>
    </row>
    <row r="18" spans="1:4" ht="17.25" customHeight="1" hidden="1">
      <c r="A18" s="137" t="s">
        <v>653</v>
      </c>
      <c r="B18" s="352"/>
      <c r="C18" s="148"/>
      <c r="D18" s="148"/>
    </row>
    <row r="19" spans="1:4" ht="17.25" customHeight="1" hidden="1">
      <c r="A19" s="137" t="s">
        <v>654</v>
      </c>
      <c r="B19" s="352"/>
      <c r="C19" s="137"/>
      <c r="D19" s="352"/>
    </row>
    <row r="20" spans="1:4" ht="17.25" customHeight="1" hidden="1">
      <c r="A20" s="137" t="s">
        <v>655</v>
      </c>
      <c r="B20" s="352"/>
      <c r="C20" s="137"/>
      <c r="D20" s="148"/>
    </row>
    <row r="21" spans="1:4" ht="19.5" customHeight="1">
      <c r="A21" s="137" t="s">
        <v>656</v>
      </c>
      <c r="B21" s="352">
        <v>2125</v>
      </c>
      <c r="C21" s="137"/>
      <c r="D21" s="148"/>
    </row>
    <row r="22" spans="1:4" ht="19.5" customHeight="1">
      <c r="A22" s="137" t="s">
        <v>657</v>
      </c>
      <c r="B22" s="352">
        <v>1605</v>
      </c>
      <c r="C22" s="137"/>
      <c r="D22" s="148"/>
    </row>
    <row r="23" spans="1:4" ht="19.5" customHeight="1">
      <c r="A23" s="137" t="s">
        <v>658</v>
      </c>
      <c r="B23" s="352">
        <v>17798</v>
      </c>
      <c r="C23" s="137"/>
      <c r="D23" s="148"/>
    </row>
    <row r="24" spans="1:4" ht="19.5" customHeight="1">
      <c r="A24" s="137" t="s">
        <v>659</v>
      </c>
      <c r="B24" s="352">
        <v>3800</v>
      </c>
      <c r="C24" s="137"/>
      <c r="D24" s="148"/>
    </row>
    <row r="25" spans="1:4" ht="19.5" customHeight="1">
      <c r="A25" s="137" t="s">
        <v>660</v>
      </c>
      <c r="B25" s="352">
        <v>6100</v>
      </c>
      <c r="C25" s="137"/>
      <c r="D25" s="148"/>
    </row>
    <row r="26" spans="1:4" ht="19.5" customHeight="1">
      <c r="A26" s="137" t="s">
        <v>643</v>
      </c>
      <c r="B26" s="352">
        <v>277</v>
      </c>
      <c r="C26" s="148"/>
      <c r="D26" s="148"/>
    </row>
    <row r="27" spans="1:4" ht="19.5" customHeight="1">
      <c r="A27" s="137" t="s">
        <v>661</v>
      </c>
      <c r="B27" s="352">
        <v>103756</v>
      </c>
      <c r="C27" s="148"/>
      <c r="D27" s="148"/>
    </row>
    <row r="28" spans="1:4" ht="19.5" customHeight="1">
      <c r="A28" s="137" t="s">
        <v>662</v>
      </c>
      <c r="B28" s="352">
        <v>94</v>
      </c>
      <c r="C28" s="148"/>
      <c r="D28" s="148"/>
    </row>
    <row r="29" spans="1:4" ht="19.5" customHeight="1">
      <c r="A29" s="137" t="s">
        <v>663</v>
      </c>
      <c r="B29" s="352">
        <v>2631</v>
      </c>
      <c r="C29" s="148"/>
      <c r="D29" s="148"/>
    </row>
    <row r="30" spans="1:4" ht="19.5" customHeight="1">
      <c r="A30" s="137" t="s">
        <v>664</v>
      </c>
      <c r="B30" s="352">
        <v>18588</v>
      </c>
      <c r="C30" s="148"/>
      <c r="D30" s="148"/>
    </row>
    <row r="31" spans="1:4" ht="19.5" customHeight="1">
      <c r="A31" s="137" t="s">
        <v>665</v>
      </c>
      <c r="B31" s="352">
        <v>321</v>
      </c>
      <c r="C31" s="148"/>
      <c r="D31" s="148"/>
    </row>
    <row r="32" spans="1:4" ht="19.5" customHeight="1">
      <c r="A32" s="137" t="s">
        <v>666</v>
      </c>
      <c r="B32" s="352">
        <v>1711</v>
      </c>
      <c r="C32" s="148"/>
      <c r="D32" s="148"/>
    </row>
    <row r="33" spans="1:4" ht="19.5" customHeight="1">
      <c r="A33" s="137" t="s">
        <v>667</v>
      </c>
      <c r="B33" s="352">
        <v>28153</v>
      </c>
      <c r="C33" s="148"/>
      <c r="D33" s="148"/>
    </row>
    <row r="34" spans="1:4" ht="17.25" customHeight="1" hidden="1">
      <c r="A34" s="137" t="s">
        <v>668</v>
      </c>
      <c r="B34" s="352">
        <v>17183</v>
      </c>
      <c r="C34" s="148"/>
      <c r="D34" s="148"/>
    </row>
    <row r="35" spans="1:4" ht="17.25" customHeight="1" hidden="1">
      <c r="A35" s="137" t="s">
        <v>669</v>
      </c>
      <c r="B35" s="352">
        <v>606</v>
      </c>
      <c r="C35" s="148"/>
      <c r="D35" s="148"/>
    </row>
    <row r="36" spans="1:4" ht="17.25" customHeight="1" hidden="1">
      <c r="A36" s="137" t="s">
        <v>670</v>
      </c>
      <c r="B36" s="352">
        <v>27987</v>
      </c>
      <c r="C36" s="148"/>
      <c r="D36" s="148"/>
    </row>
    <row r="37" spans="1:4" ht="19.5" customHeight="1">
      <c r="A37" s="137" t="s">
        <v>668</v>
      </c>
      <c r="B37" s="352">
        <v>17183</v>
      </c>
      <c r="C37" s="354"/>
      <c r="D37" s="354"/>
    </row>
    <row r="38" spans="1:4" ht="19.5" customHeight="1">
      <c r="A38" s="137" t="s">
        <v>669</v>
      </c>
      <c r="B38" s="352">
        <v>606</v>
      </c>
      <c r="C38" s="354"/>
      <c r="D38" s="354"/>
    </row>
    <row r="39" spans="1:4" ht="19.5" customHeight="1">
      <c r="A39" s="137" t="s">
        <v>670</v>
      </c>
      <c r="B39" s="352">
        <v>27987</v>
      </c>
      <c r="C39" s="354"/>
      <c r="D39" s="354"/>
    </row>
    <row r="40" spans="1:4" ht="19.5" customHeight="1" hidden="1">
      <c r="A40" s="137" t="s">
        <v>671</v>
      </c>
      <c r="B40" s="352">
        <v>6482</v>
      </c>
      <c r="C40" s="354"/>
      <c r="D40" s="354"/>
    </row>
    <row r="41" spans="1:4" ht="19.5" customHeight="1">
      <c r="A41" s="137" t="s">
        <v>671</v>
      </c>
      <c r="B41" s="352">
        <v>6482</v>
      </c>
      <c r="C41" s="354"/>
      <c r="D41" s="354"/>
    </row>
    <row r="42" spans="1:4" ht="19.5" customHeight="1">
      <c r="A42" s="137" t="s">
        <v>672</v>
      </c>
      <c r="B42" s="352">
        <v>67750</v>
      </c>
      <c r="C42" s="137" t="s">
        <v>673</v>
      </c>
      <c r="D42" s="354">
        <f>SUM(D43:D60)</f>
        <v>11242</v>
      </c>
    </row>
    <row r="43" spans="1:4" ht="19.5" customHeight="1">
      <c r="A43" s="137" t="s">
        <v>674</v>
      </c>
      <c r="B43" s="355">
        <v>31</v>
      </c>
      <c r="C43" s="137" t="s">
        <v>674</v>
      </c>
      <c r="D43" s="352">
        <v>31</v>
      </c>
    </row>
    <row r="44" spans="1:4" ht="19.5" customHeight="1">
      <c r="A44" s="137" t="s">
        <v>675</v>
      </c>
      <c r="B44" s="355">
        <v>4</v>
      </c>
      <c r="C44" s="137" t="s">
        <v>675</v>
      </c>
      <c r="D44" s="148">
        <v>0</v>
      </c>
    </row>
    <row r="45" spans="1:4" ht="19.5" customHeight="1">
      <c r="A45" s="137" t="s">
        <v>676</v>
      </c>
      <c r="B45" s="352"/>
      <c r="C45" s="137" t="s">
        <v>676</v>
      </c>
      <c r="D45" s="352">
        <v>0</v>
      </c>
    </row>
    <row r="46" spans="1:4" ht="19.5" customHeight="1">
      <c r="A46" s="137" t="s">
        <v>677</v>
      </c>
      <c r="B46" s="355">
        <v>691</v>
      </c>
      <c r="C46" s="137" t="s">
        <v>677</v>
      </c>
      <c r="D46" s="352">
        <v>0</v>
      </c>
    </row>
    <row r="47" spans="1:4" ht="19.5" customHeight="1">
      <c r="A47" s="137" t="s">
        <v>678</v>
      </c>
      <c r="B47" s="355">
        <v>531</v>
      </c>
      <c r="C47" s="137" t="s">
        <v>678</v>
      </c>
      <c r="D47" s="352">
        <v>0</v>
      </c>
    </row>
    <row r="48" spans="1:4" ht="19.5" customHeight="1">
      <c r="A48" s="137" t="s">
        <v>679</v>
      </c>
      <c r="B48" s="352">
        <v>22</v>
      </c>
      <c r="C48" s="137" t="s">
        <v>679</v>
      </c>
      <c r="D48" s="352">
        <v>0</v>
      </c>
    </row>
    <row r="49" spans="1:4" ht="19.5" customHeight="1">
      <c r="A49" s="137" t="s">
        <v>680</v>
      </c>
      <c r="B49" s="355">
        <v>2356</v>
      </c>
      <c r="C49" s="137" t="s">
        <v>680</v>
      </c>
      <c r="D49" s="352">
        <v>996</v>
      </c>
    </row>
    <row r="50" spans="1:4" ht="19.5" customHeight="1">
      <c r="A50" s="137" t="s">
        <v>681</v>
      </c>
      <c r="B50" s="355">
        <v>2545</v>
      </c>
      <c r="C50" s="137" t="s">
        <v>681</v>
      </c>
      <c r="D50" s="352">
        <v>159</v>
      </c>
    </row>
    <row r="51" spans="1:4" ht="19.5" customHeight="1">
      <c r="A51" s="137" t="s">
        <v>682</v>
      </c>
      <c r="B51" s="352">
        <v>13076</v>
      </c>
      <c r="C51" s="137" t="s">
        <v>682</v>
      </c>
      <c r="D51" s="352">
        <v>179</v>
      </c>
    </row>
    <row r="52" spans="1:4" ht="19.5" customHeight="1">
      <c r="A52" s="137" t="s">
        <v>683</v>
      </c>
      <c r="B52" s="352">
        <v>11097</v>
      </c>
      <c r="C52" s="137" t="s">
        <v>683</v>
      </c>
      <c r="D52" s="352">
        <v>0</v>
      </c>
    </row>
    <row r="53" spans="1:4" ht="19.5" customHeight="1">
      <c r="A53" s="137" t="s">
        <v>684</v>
      </c>
      <c r="B53" s="355">
        <v>16427</v>
      </c>
      <c r="C53" s="137" t="s">
        <v>684</v>
      </c>
      <c r="D53" s="352">
        <v>1058</v>
      </c>
    </row>
    <row r="54" spans="1:4" ht="19.5" customHeight="1">
      <c r="A54" s="137" t="s">
        <v>685</v>
      </c>
      <c r="B54" s="352">
        <v>13937</v>
      </c>
      <c r="C54" s="137" t="s">
        <v>685</v>
      </c>
      <c r="D54" s="352">
        <v>7562</v>
      </c>
    </row>
    <row r="55" spans="1:4" ht="19.5" customHeight="1">
      <c r="A55" s="137" t="s">
        <v>686</v>
      </c>
      <c r="B55" s="352">
        <v>925</v>
      </c>
      <c r="C55" s="137" t="s">
        <v>686</v>
      </c>
      <c r="D55" s="352">
        <v>310</v>
      </c>
    </row>
    <row r="56" spans="1:4" ht="19.5" customHeight="1">
      <c r="A56" s="137" t="s">
        <v>687</v>
      </c>
      <c r="B56" s="352">
        <v>766</v>
      </c>
      <c r="C56" s="137" t="s">
        <v>687</v>
      </c>
      <c r="D56" s="352">
        <v>48</v>
      </c>
    </row>
    <row r="57" spans="1:4" ht="19.5" customHeight="1">
      <c r="A57" s="137" t="s">
        <v>688</v>
      </c>
      <c r="B57" s="352"/>
      <c r="C57" s="137" t="s">
        <v>688</v>
      </c>
      <c r="D57" s="352">
        <v>0</v>
      </c>
    </row>
    <row r="58" spans="1:4" ht="19.5" customHeight="1">
      <c r="A58" s="137" t="s">
        <v>689</v>
      </c>
      <c r="B58" s="352">
        <v>646</v>
      </c>
      <c r="C58" s="137" t="s">
        <v>689</v>
      </c>
      <c r="D58" s="148">
        <v>336</v>
      </c>
    </row>
    <row r="59" spans="1:4" ht="19.5" customHeight="1">
      <c r="A59" s="137" t="s">
        <v>690</v>
      </c>
      <c r="B59" s="352">
        <v>4074</v>
      </c>
      <c r="C59" s="137" t="s">
        <v>690</v>
      </c>
      <c r="D59" s="352">
        <v>148</v>
      </c>
    </row>
    <row r="60" spans="1:4" ht="19.5" customHeight="1">
      <c r="A60" s="137" t="s">
        <v>691</v>
      </c>
      <c r="B60" s="352">
        <v>622</v>
      </c>
      <c r="C60" s="137" t="s">
        <v>691</v>
      </c>
      <c r="D60" s="352">
        <v>415</v>
      </c>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sheetData>
  <sheetProtection/>
  <mergeCells count="2">
    <mergeCell ref="A1:D1"/>
    <mergeCell ref="A2:D2"/>
  </mergeCells>
  <printOptions horizontalCentered="1"/>
  <pageMargins left="0.39305555555555555" right="0.39305555555555555" top="0.7868055555555555" bottom="0.7868055555555555" header="0" footer="0"/>
  <pageSetup firstPageNumber="14" useFirstPageNumber="1" horizontalDpi="600" verticalDpi="600" orientation="landscape" paperSize="9" scale="77"/>
  <headerFooter>
    <oddFooter>&amp;C&amp;P</oddFooter>
  </headerFooter>
  <rowBreaks count="1" manualBreakCount="1">
    <brk id="41" max="3" man="1"/>
  </rowBreaks>
</worksheet>
</file>

<file path=xl/worksheets/sheet9.xml><?xml version="1.0" encoding="utf-8"?>
<worksheet xmlns="http://schemas.openxmlformats.org/spreadsheetml/2006/main" xmlns:r="http://schemas.openxmlformats.org/officeDocument/2006/relationships">
  <sheetPr>
    <tabColor rgb="FF00FF00"/>
  </sheetPr>
  <dimension ref="A1:C30"/>
  <sheetViews>
    <sheetView zoomScale="115" zoomScaleNormal="115" workbookViewId="0" topLeftCell="A1">
      <selection activeCell="C29" sqref="C29"/>
    </sheetView>
  </sheetViews>
  <sheetFormatPr defaultColWidth="9.00390625" defaultRowHeight="15"/>
  <cols>
    <col min="1" max="1" width="36.421875" style="78" customWidth="1"/>
    <col min="2" max="2" width="32.421875" style="78" customWidth="1"/>
    <col min="3" max="3" width="31.421875" style="78" customWidth="1"/>
    <col min="4" max="16384" width="9.00390625" style="78" customWidth="1"/>
  </cols>
  <sheetData>
    <row r="1" spans="1:3" ht="15.75">
      <c r="A1" s="4" t="s">
        <v>692</v>
      </c>
      <c r="B1" s="4"/>
      <c r="C1" s="4"/>
    </row>
    <row r="2" spans="1:3" ht="24">
      <c r="A2" s="83" t="s">
        <v>693</v>
      </c>
      <c r="B2" s="83"/>
      <c r="C2" s="83"/>
    </row>
    <row r="3" spans="1:3" ht="15.75">
      <c r="A3" s="116" t="s">
        <v>694</v>
      </c>
      <c r="B3" s="116"/>
      <c r="C3" s="116"/>
    </row>
    <row r="4" spans="1:3" ht="14.25" customHeight="1">
      <c r="A4" s="117"/>
      <c r="B4" s="117"/>
      <c r="C4" s="118" t="s">
        <v>43</v>
      </c>
    </row>
    <row r="5" spans="1:3" ht="15.75">
      <c r="A5" s="136" t="s">
        <v>695</v>
      </c>
      <c r="B5" s="344" t="s">
        <v>103</v>
      </c>
      <c r="C5" s="120" t="s">
        <v>71</v>
      </c>
    </row>
    <row r="6" spans="1:3" ht="15.75">
      <c r="A6" s="129" t="s">
        <v>696</v>
      </c>
      <c r="B6" s="345">
        <v>38561</v>
      </c>
      <c r="C6" s="342">
        <v>53543</v>
      </c>
    </row>
    <row r="7" spans="1:3" s="124" customFormat="1" ht="15.75">
      <c r="A7" s="131" t="s">
        <v>697</v>
      </c>
      <c r="B7" s="346">
        <v>1879</v>
      </c>
      <c r="C7" s="347">
        <v>1612</v>
      </c>
    </row>
    <row r="8" spans="1:3" s="124" customFormat="1" ht="15.75">
      <c r="A8" s="132" t="s">
        <v>698</v>
      </c>
      <c r="B8" s="346">
        <v>1222</v>
      </c>
      <c r="C8" s="348">
        <v>2073</v>
      </c>
    </row>
    <row r="9" spans="1:3" s="124" customFormat="1" ht="15.75">
      <c r="A9" s="132" t="s">
        <v>699</v>
      </c>
      <c r="B9" s="346">
        <v>795</v>
      </c>
      <c r="C9" s="348">
        <v>2134</v>
      </c>
    </row>
    <row r="10" spans="1:3" s="124" customFormat="1" ht="15.75">
      <c r="A10" s="132" t="s">
        <v>700</v>
      </c>
      <c r="B10" s="346">
        <v>2816</v>
      </c>
      <c r="C10" s="348">
        <v>3182</v>
      </c>
    </row>
    <row r="11" spans="1:3" ht="15.75">
      <c r="A11" s="132" t="s">
        <v>701</v>
      </c>
      <c r="B11" s="346">
        <v>1952</v>
      </c>
      <c r="C11" s="348">
        <v>2869</v>
      </c>
    </row>
    <row r="12" spans="1:3" s="124" customFormat="1" ht="15.75">
      <c r="A12" s="132" t="s">
        <v>702</v>
      </c>
      <c r="B12" s="346">
        <v>2302</v>
      </c>
      <c r="C12" s="348">
        <v>4069</v>
      </c>
    </row>
    <row r="13" spans="1:3" ht="15.75">
      <c r="A13" s="132" t="s">
        <v>703</v>
      </c>
      <c r="B13" s="346">
        <v>1430</v>
      </c>
      <c r="C13" s="348">
        <v>2037</v>
      </c>
    </row>
    <row r="14" spans="1:3" ht="15.75">
      <c r="A14" s="132" t="s">
        <v>704</v>
      </c>
      <c r="B14" s="346">
        <v>1420</v>
      </c>
      <c r="C14" s="348">
        <v>1756</v>
      </c>
    </row>
    <row r="15" spans="1:3" ht="15.75">
      <c r="A15" s="132" t="s">
        <v>705</v>
      </c>
      <c r="B15" s="346">
        <v>2883</v>
      </c>
      <c r="C15" s="348">
        <v>3378</v>
      </c>
    </row>
    <row r="16" spans="1:3" ht="15.75">
      <c r="A16" s="132" t="s">
        <v>706</v>
      </c>
      <c r="B16" s="346">
        <v>1275</v>
      </c>
      <c r="C16" s="348">
        <v>2137</v>
      </c>
    </row>
    <row r="17" spans="1:3" ht="15.75">
      <c r="A17" s="132" t="s">
        <v>707</v>
      </c>
      <c r="B17" s="346">
        <v>1563</v>
      </c>
      <c r="C17" s="348">
        <v>2166</v>
      </c>
    </row>
    <row r="18" spans="1:3" ht="15.75">
      <c r="A18" s="132" t="s">
        <v>708</v>
      </c>
      <c r="B18" s="346">
        <v>2415</v>
      </c>
      <c r="C18" s="348">
        <v>3005</v>
      </c>
    </row>
    <row r="19" spans="1:3" ht="15.75">
      <c r="A19" s="132" t="s">
        <v>709</v>
      </c>
      <c r="B19" s="346">
        <v>1455</v>
      </c>
      <c r="C19" s="348">
        <v>2016</v>
      </c>
    </row>
    <row r="20" spans="1:3" s="124" customFormat="1" ht="15.75">
      <c r="A20" s="132" t="s">
        <v>710</v>
      </c>
      <c r="B20" s="346">
        <v>1605</v>
      </c>
      <c r="C20" s="348">
        <v>2148</v>
      </c>
    </row>
    <row r="21" spans="1:3" s="124" customFormat="1" ht="15.75">
      <c r="A21" s="132" t="s">
        <v>711</v>
      </c>
      <c r="B21" s="346">
        <v>1315</v>
      </c>
      <c r="C21" s="348">
        <v>2128</v>
      </c>
    </row>
    <row r="22" spans="1:3" s="124" customFormat="1" ht="15.75">
      <c r="A22" s="132" t="s">
        <v>712</v>
      </c>
      <c r="B22" s="346">
        <v>1628</v>
      </c>
      <c r="C22" s="348">
        <v>2227</v>
      </c>
    </row>
    <row r="23" spans="1:3" s="124" customFormat="1" ht="15.75">
      <c r="A23" s="132" t="s">
        <v>713</v>
      </c>
      <c r="B23" s="346">
        <v>647</v>
      </c>
      <c r="C23" s="348">
        <v>858</v>
      </c>
    </row>
    <row r="24" spans="1:3" s="124" customFormat="1" ht="15.75">
      <c r="A24" s="132" t="s">
        <v>714</v>
      </c>
      <c r="B24" s="346">
        <v>1093</v>
      </c>
      <c r="C24" s="348">
        <v>549</v>
      </c>
    </row>
    <row r="25" spans="1:3" s="124" customFormat="1" ht="15.75">
      <c r="A25" s="132" t="s">
        <v>715</v>
      </c>
      <c r="B25" s="346">
        <v>2540</v>
      </c>
      <c r="C25" s="348">
        <v>3130</v>
      </c>
    </row>
    <row r="26" spans="1:3" s="124" customFormat="1" ht="15.75">
      <c r="A26" s="132" t="s">
        <v>716</v>
      </c>
      <c r="B26" s="346">
        <v>1037</v>
      </c>
      <c r="C26" s="348">
        <v>1636</v>
      </c>
    </row>
    <row r="27" spans="1:3" s="124" customFormat="1" ht="15.75">
      <c r="A27" s="132" t="s">
        <v>717</v>
      </c>
      <c r="B27" s="346">
        <v>1351</v>
      </c>
      <c r="C27" s="348">
        <v>1958</v>
      </c>
    </row>
    <row r="28" spans="1:3" s="124" customFormat="1" ht="15.75">
      <c r="A28" s="132" t="s">
        <v>718</v>
      </c>
      <c r="B28" s="346">
        <v>2539</v>
      </c>
      <c r="C28" s="348">
        <v>4108</v>
      </c>
    </row>
    <row r="29" spans="1:3" s="124" customFormat="1" ht="15.75">
      <c r="A29" s="132" t="s">
        <v>719</v>
      </c>
      <c r="B29" s="346">
        <v>1399</v>
      </c>
      <c r="C29" s="347">
        <v>2367</v>
      </c>
    </row>
    <row r="30" spans="1:3" ht="15.75" hidden="1">
      <c r="A30" s="349" t="s">
        <v>720</v>
      </c>
      <c r="B30" s="350">
        <v>2500</v>
      </c>
      <c r="C30" s="350"/>
    </row>
  </sheetData>
  <sheetProtection/>
  <mergeCells count="3">
    <mergeCell ref="A1:C1"/>
    <mergeCell ref="A2:C2"/>
    <mergeCell ref="A3:C3"/>
  </mergeCells>
  <printOptions horizontalCentered="1"/>
  <pageMargins left="0.3937007874015748" right="0.3937007874015748" top="0.7874015748031497" bottom="0.7874015748031497" header="0" footer="0"/>
  <pageSetup firstPageNumber="16" useFirstPageNumber="1" horizontalDpi="600" verticalDpi="600" orientation="landscape" paperSize="9" scale="9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2022-01-05T13:50:58Z</dcterms:created>
  <dcterms:modified xsi:type="dcterms:W3CDTF">2023-05-25T10:45:51Z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