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1"/>
  </bookViews>
  <sheets>
    <sheet name="汇总表" sheetId="1" r:id="rId1"/>
    <sheet name="清单" sheetId="2" r:id="rId2"/>
  </sheets>
  <definedNames>
    <definedName name="_xlnm.Print_Area" localSheetId="0">汇总表!$A$1:$D$14</definedName>
    <definedName name="_xlnm.Print_Area" localSheetId="1">清单!$A$1:$F$168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<sst xmlns="http://schemas.openxmlformats.org/spreadsheetml/2006/main" count="103" uniqueCount="66">
  <si>
    <r>
      <rPr>
        <sz val="20"/>
        <rFont val="smartSimSun"/>
        <charset val="134"/>
      </rPr>
      <t>投标报价汇总表</t>
    </r>
  </si>
  <si>
    <t>标段：重庆市铜梁区安居镇紫极村2024年乡村振兴泥结石路硬化财政奖补项目</t>
  </si>
  <si>
    <r>
      <rPr>
        <sz val="9"/>
        <rFont val="smartSimSun"/>
        <charset val="134"/>
      </rPr>
      <t>序  号</t>
    </r>
  </si>
  <si>
    <r>
      <rPr>
        <sz val="9"/>
        <rFont val="smartSimSun"/>
        <charset val="134"/>
      </rPr>
      <t>章  次</t>
    </r>
  </si>
  <si>
    <r>
      <rPr>
        <sz val="9"/>
        <rFont val="smartSimSun"/>
        <charset val="134"/>
      </rPr>
      <t>科  目  名  称</t>
    </r>
  </si>
  <si>
    <r>
      <rPr>
        <sz val="9"/>
        <rFont val="smartSimSun"/>
        <charset val="134"/>
      </rPr>
      <t>金额(元)</t>
    </r>
  </si>
  <si>
    <r>
      <rPr>
        <sz val="9"/>
        <rFont val="smartSimSun"/>
        <charset val="134"/>
      </rPr>
      <t>清单 第100章  总则</t>
    </r>
  </si>
  <si>
    <r>
      <rPr>
        <sz val="9"/>
        <rFont val="smartSimSun"/>
        <charset val="134"/>
      </rPr>
      <t>清单 第200章  路基</t>
    </r>
  </si>
  <si>
    <r>
      <rPr>
        <sz val="9"/>
        <rFont val="smartSimSun"/>
        <charset val="134"/>
      </rPr>
      <t>清单 第300章  路面</t>
    </r>
  </si>
  <si>
    <r>
      <rPr>
        <sz val="9"/>
        <rFont val="smartSimSun"/>
        <charset val="134"/>
      </rPr>
      <t>清单 第400章  桥梁、涵洞</t>
    </r>
  </si>
  <si>
    <r>
      <rPr>
        <sz val="9"/>
        <rFont val="smartSimSun"/>
        <charset val="134"/>
      </rPr>
      <t>第100章至700章清单合计</t>
    </r>
  </si>
  <si>
    <r>
      <rPr>
        <sz val="9"/>
        <rFont val="smartSimSun"/>
        <charset val="134"/>
      </rPr>
      <t>已包含在清单合计中的材料、工程设备、专业工程暂估价合计</t>
    </r>
  </si>
  <si>
    <r>
      <rPr>
        <sz val="9"/>
        <rFont val="smartSimSun"/>
        <charset val="134"/>
      </rPr>
      <t xml:space="preserve">清单合计减去材料、工程设备、专业工程暂估价
</t>
    </r>
    <r>
      <rPr>
        <sz val="9"/>
        <rFont val="smartSimSun"/>
        <charset val="134"/>
      </rPr>
      <t>合计(即5-6)=7</t>
    </r>
  </si>
  <si>
    <r>
      <rPr>
        <sz val="9"/>
        <rFont val="smartSimSun"/>
        <charset val="134"/>
      </rPr>
      <t>计日工合计</t>
    </r>
  </si>
  <si>
    <r>
      <rPr>
        <sz val="9"/>
        <rFont val="smartSimSun"/>
        <charset val="134"/>
      </rPr>
      <t>暂列金额(不含计日工总额)</t>
    </r>
  </si>
  <si>
    <r>
      <rPr>
        <sz val="9"/>
        <rFont val="smartSimSun"/>
        <charset val="134"/>
      </rPr>
      <t>投标报价(5+8+9)=10</t>
    </r>
  </si>
  <si>
    <r>
      <rPr>
        <sz val="20"/>
        <rFont val="smartSimSun"/>
        <charset val="134"/>
      </rPr>
      <t>工程量清单表</t>
    </r>
  </si>
  <si>
    <t>标段: 重庆市铜梁区安居镇紫极村2024年乡村振兴泥结石路硬化财政奖补项目             货币单位: 人民币 元</t>
  </si>
  <si>
    <r>
      <rPr>
        <sz val="9"/>
        <rFont val="smartSimSun"/>
        <charset val="134"/>
      </rPr>
      <t>子目号</t>
    </r>
  </si>
  <si>
    <r>
      <rPr>
        <sz val="9"/>
        <rFont val="smartSimSun"/>
        <charset val="134"/>
      </rPr>
      <t>子  目  名  称</t>
    </r>
  </si>
  <si>
    <r>
      <rPr>
        <sz val="9"/>
        <rFont val="smartSimSun"/>
        <charset val="134"/>
      </rPr>
      <t>单位</t>
    </r>
  </si>
  <si>
    <r>
      <rPr>
        <sz val="9"/>
        <rFont val="smartSimSun"/>
        <charset val="134"/>
      </rPr>
      <t>数量</t>
    </r>
  </si>
  <si>
    <r>
      <rPr>
        <sz val="9"/>
        <rFont val="smartSimSun"/>
        <charset val="134"/>
      </rPr>
      <t>单价</t>
    </r>
  </si>
  <si>
    <r>
      <rPr>
        <sz val="9"/>
        <rFont val="smartSimSun"/>
        <charset val="134"/>
      </rPr>
      <t>合价</t>
    </r>
  </si>
  <si>
    <r>
      <rPr>
        <sz val="9"/>
        <rFont val="smartSimSun"/>
        <charset val="134"/>
      </rPr>
      <t>通则</t>
    </r>
  </si>
  <si>
    <r>
      <rPr>
        <sz val="9"/>
        <rFont val="smartSimSun"/>
        <charset val="134"/>
      </rPr>
      <t>保险费</t>
    </r>
  </si>
  <si>
    <r>
      <rPr>
        <sz val="9"/>
        <rFont val="smartSimSun"/>
        <charset val="134"/>
      </rPr>
      <t>-a</t>
    </r>
  </si>
  <si>
    <r>
      <rPr>
        <sz val="9"/>
        <rFont val="smartSimSun"/>
        <charset val="134"/>
      </rPr>
      <t>总额</t>
    </r>
  </si>
  <si>
    <r>
      <rPr>
        <sz val="9"/>
        <rFont val="smartSimSun"/>
        <charset val="134"/>
      </rPr>
      <t>工程管理</t>
    </r>
  </si>
  <si>
    <r>
      <rPr>
        <sz val="9"/>
        <rFont val="smartSimSun"/>
        <charset val="134"/>
      </rPr>
      <t>安全生产费</t>
    </r>
  </si>
  <si>
    <t>清单  第 100 章合计   人民币   5030.76</t>
  </si>
  <si>
    <r>
      <rPr>
        <sz val="9"/>
        <rFont val="smartSimSun"/>
        <charset val="134"/>
      </rPr>
      <t>标段: 重庆市铜梁区安居镇紫极村2024年乡村振兴泥结石路硬化财政奖补项目             货币单位: 人民币 元</t>
    </r>
  </si>
  <si>
    <r>
      <rPr>
        <sz val="9"/>
        <rFont val="smartSimSun"/>
        <charset val="134"/>
      </rPr>
      <t>挖方路基</t>
    </r>
  </si>
  <si>
    <r>
      <rPr>
        <sz val="9"/>
        <rFont val="smartSimSun"/>
        <charset val="134"/>
      </rPr>
      <t>203-1</t>
    </r>
  </si>
  <si>
    <r>
      <rPr>
        <sz val="9"/>
        <rFont val="smartSimSun"/>
        <charset val="134"/>
      </rPr>
      <t>路基挖方</t>
    </r>
  </si>
  <si>
    <t>挖路基、边沟、管涵土石方（含清表、清淤、砍伐树木、挖除竹子、边沟等，开挖、爆破、解小、机械凿打、场内转运、一般回填、
余方（借方）外运2公里内等全部工作内容，亦包含建设工程一般风险费等所有费用，工程量按开挖量计）</t>
  </si>
  <si>
    <r>
      <rPr>
        <sz val="9"/>
        <rFont val="smartSimSun"/>
        <charset val="134"/>
      </rPr>
      <t>m3</t>
    </r>
  </si>
  <si>
    <r>
      <rPr>
        <sz val="9"/>
        <rFont val="smartSimSun"/>
        <charset val="134"/>
      </rPr>
      <t>填方路基</t>
    </r>
  </si>
  <si>
    <r>
      <rPr>
        <sz val="9"/>
        <rFont val="smartSimSun"/>
        <charset val="134"/>
      </rPr>
      <t>204-1</t>
    </r>
  </si>
  <si>
    <r>
      <rPr>
        <sz val="9"/>
        <rFont val="smartSimSun"/>
        <charset val="134"/>
      </rPr>
      <t>路基填筑(包括填前压实)</t>
    </r>
  </si>
  <si>
    <r>
      <rPr>
        <sz val="9"/>
        <rFont val="smartSimSun"/>
        <charset val="134"/>
      </rPr>
      <t>-c</t>
    </r>
  </si>
  <si>
    <r>
      <rPr>
        <sz val="9"/>
        <rFont val="smartSimSun"/>
        <charset val="134"/>
      </rPr>
      <t>回填土石方碾压（达到规范压实度）</t>
    </r>
  </si>
  <si>
    <r>
      <rPr>
        <sz val="9"/>
        <rFont val="smartSimSun"/>
        <charset val="134"/>
      </rPr>
      <t>坡面排水</t>
    </r>
  </si>
  <si>
    <r>
      <rPr>
        <sz val="9"/>
        <rFont val="smartSimSun"/>
        <charset val="134"/>
      </rPr>
      <t>207-1</t>
    </r>
  </si>
  <si>
    <r>
      <rPr>
        <sz val="9"/>
        <rFont val="smartSimSun"/>
        <charset val="134"/>
      </rPr>
      <t>边沟</t>
    </r>
  </si>
  <si>
    <r>
      <rPr>
        <sz val="9"/>
        <rFont val="smartSimSun"/>
        <charset val="134"/>
      </rPr>
      <t>C20现浇混凝土边沟  300*300*20mm厚</t>
    </r>
  </si>
  <si>
    <r>
      <rPr>
        <sz val="9"/>
        <rFont val="smartSimSun"/>
        <charset val="134"/>
      </rPr>
      <t>m</t>
    </r>
  </si>
  <si>
    <r>
      <rPr>
        <sz val="9"/>
        <rFont val="smartSimSun"/>
        <charset val="134"/>
      </rPr>
      <t>207-4</t>
    </r>
  </si>
  <si>
    <r>
      <rPr>
        <sz val="9"/>
        <rFont val="smartSimSun"/>
        <charset val="134"/>
      </rPr>
      <t>跌水与急流槽</t>
    </r>
  </si>
  <si>
    <r>
      <rPr>
        <sz val="9"/>
        <rFont val="smartSimSun"/>
        <charset val="134"/>
      </rPr>
      <t>C20现浇跌水井 1000*1000*1000*20mm厚</t>
    </r>
  </si>
  <si>
    <r>
      <rPr>
        <sz val="9"/>
        <rFont val="smartSimSun"/>
        <charset val="134"/>
      </rPr>
      <t>座</t>
    </r>
  </si>
  <si>
    <t>清单  第 200 章合计   人民币   27666.34</t>
  </si>
  <si>
    <r>
      <rPr>
        <sz val="9"/>
        <rFont val="smartSimSun"/>
        <charset val="134"/>
      </rPr>
      <t>级配碎(砾)石底基层、基层</t>
    </r>
  </si>
  <si>
    <r>
      <rPr>
        <sz val="9"/>
        <rFont val="smartSimSun"/>
        <charset val="134"/>
      </rPr>
      <t>306-3</t>
    </r>
  </si>
  <si>
    <r>
      <rPr>
        <sz val="9"/>
        <rFont val="smartSimSun"/>
        <charset val="134"/>
      </rPr>
      <t>级配碎石基层</t>
    </r>
  </si>
  <si>
    <r>
      <rPr>
        <sz val="9"/>
        <rFont val="smartSimSun"/>
        <charset val="134"/>
      </rPr>
      <t>厚50mm（含1个会车道）</t>
    </r>
  </si>
  <si>
    <r>
      <rPr>
        <sz val="9"/>
        <rFont val="smartSimSun"/>
        <charset val="134"/>
      </rPr>
      <t>m2</t>
    </r>
  </si>
  <si>
    <r>
      <rPr>
        <sz val="9"/>
        <rFont val="smartSimSun"/>
        <charset val="134"/>
      </rPr>
      <t>水泥混凝土面板</t>
    </r>
  </si>
  <si>
    <r>
      <rPr>
        <sz val="9"/>
        <rFont val="smartSimSun"/>
        <charset val="134"/>
      </rPr>
      <t>312-1</t>
    </r>
  </si>
  <si>
    <r>
      <rPr>
        <sz val="9"/>
        <rFont val="smartSimSun"/>
        <charset val="134"/>
      </rPr>
      <t>水泥混凝土面板（含传力杆、拉杆等，商品砼）</t>
    </r>
  </si>
  <si>
    <r>
      <rPr>
        <sz val="9"/>
        <rFont val="smartSimSun"/>
        <charset val="134"/>
      </rPr>
      <t>厚200mm(C30商品混凝土)（含1个会车道）</t>
    </r>
  </si>
  <si>
    <t>清单  第 300 章合计   人民币   232098.83</t>
  </si>
  <si>
    <r>
      <rPr>
        <sz val="9"/>
        <rFont val="smartSimSun"/>
        <charset val="134"/>
      </rPr>
      <t>圆管涵及倒虹吸管涵</t>
    </r>
  </si>
  <si>
    <r>
      <rPr>
        <sz val="9"/>
        <rFont val="smartSimSun"/>
        <charset val="134"/>
      </rPr>
      <t>419-1</t>
    </r>
  </si>
  <si>
    <r>
      <rPr>
        <sz val="9"/>
        <rFont val="smartSimSun"/>
        <charset val="134"/>
      </rPr>
      <t>钢筋混凝土圆管涵 DN600</t>
    </r>
  </si>
  <si>
    <t>清单  第 400 章合计   人民币   5011.67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</si>
</sst>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;@"/>
    <numFmt numFmtId="178" formatCode="0.000_ "/>
    <numFmt numFmtId="179" formatCode="0.00_ "/>
    <numFmt numFmtId="180" formatCode="\ @"/>
  </numFmts>
  <fonts count="28">
    <font>
      <sz val="11"/>
      <color rgb="FF000000"/>
      <name val="Arial"/>
      <charset val="204"/>
    </font>
    <font>
      <sz val="20"/>
      <color rgb="FF000000"/>
      <name val="smartSimSun"/>
      <charset val="134"/>
    </font>
    <font>
      <sz val="9"/>
      <name val="smartSimSun"/>
      <charset val="134"/>
    </font>
    <font>
      <sz val="9"/>
      <color rgb="FF000000"/>
      <name val="smartSimSun"/>
      <charset val="134"/>
    </font>
    <font>
      <sz val="9"/>
      <color rgb="FF000000"/>
      <name val="Arial Narrow"/>
      <charset val="134"/>
    </font>
    <font>
      <sz val="9"/>
      <color rgb="FF000000"/>
      <name val="SimSun"/>
      <charset val="134"/>
    </font>
    <font>
      <sz val="7"/>
      <name val="smart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smart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8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9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left" wrapText="1"/>
    </xf>
    <xf numFmtId="0" fontId="0" fillId="0" borderId="2" xfId="0" applyNumberFormat="1" applyFill="1" applyBorder="1" applyAlignment="1">
      <alignment horizontal="left" vertical="top" wrapText="1"/>
    </xf>
    <xf numFmtId="0" fontId="0" fillId="0" borderId="3" xfId="0" applyNumberForma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178" fontId="4" fillId="0" borderId="2" xfId="0" applyNumberFormat="1" applyFont="1" applyFill="1" applyBorder="1" applyAlignment="1">
      <alignment horizontal="right" wrapText="1"/>
    </xf>
    <xf numFmtId="179" fontId="4" fillId="0" borderId="2" xfId="0" applyNumberFormat="1" applyFont="1" applyFill="1" applyBorder="1" applyAlignment="1">
      <alignment horizontal="right" wrapText="1"/>
    </xf>
    <xf numFmtId="179" fontId="4" fillId="0" borderId="3" xfId="0" applyNumberFormat="1" applyFont="1" applyFill="1" applyBorder="1" applyAlignment="1">
      <alignment horizontal="right" wrapText="1"/>
    </xf>
    <xf numFmtId="0" fontId="0" fillId="0" borderId="2" xfId="0" applyNumberForma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right" vertical="center" wrapText="1"/>
    </xf>
    <xf numFmtId="179" fontId="4" fillId="0" borderId="2" xfId="0" applyNumberFormat="1" applyFont="1" applyFill="1" applyBorder="1" applyAlignment="1">
      <alignment horizontal="right" vertical="center" wrapText="1"/>
    </xf>
    <xf numFmtId="179" fontId="4" fillId="0" borderId="3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center" wrapText="1" indent="9"/>
    </xf>
    <xf numFmtId="0" fontId="3" fillId="0" borderId="0" xfId="0" applyNumberFormat="1" applyFont="1" applyFill="1" applyBorder="1" applyAlignment="1">
      <alignment horizontal="left" vertical="center" wrapText="1" indent="11"/>
    </xf>
    <xf numFmtId="180" fontId="5" fillId="0" borderId="0" xfId="0" applyNumberFormat="1" applyFont="1" applyFill="1" applyBorder="1" applyAlignment="1">
      <alignment horizontal="left" vertical="top" wrapText="1" indent="4"/>
    </xf>
    <xf numFmtId="0" fontId="3" fillId="0" borderId="0" xfId="0" applyNumberFormat="1" applyFont="1" applyFill="1" applyBorder="1" applyAlignment="1">
      <alignment horizontal="right" vertical="center" wrapText="1" indent="5"/>
    </xf>
    <xf numFmtId="180" fontId="3" fillId="0" borderId="3" xfId="0" applyNumberFormat="1" applyFont="1" applyFill="1" applyBorder="1" applyAlignment="1">
      <alignment horizontal="left" vertical="center" wrapText="1" indent="1"/>
    </xf>
    <xf numFmtId="0" fontId="1" fillId="0" borderId="0" xfId="0" applyNumberFormat="1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top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</xdr:row>
      <xdr:rowOff>184150</xdr:rowOff>
    </xdr:from>
    <xdr:ext cx="6229350" cy="12700"/>
    <xdr:sp>
      <xdr:nvSpPr>
        <xdr:cNvPr id="2" name="path"/>
        <xdr:cNvSpPr txBox="1"/>
      </xdr:nvSpPr>
      <xdr:spPr>
        <a:xfrm>
          <a:off x="0" y="555625"/>
          <a:ext cx="6229350" cy="12700"/>
        </a:xfrm>
        <a:custGeom>
          <a:avLst/>
          <a:gdLst/>
          <a:ahLst/>
          <a:cxnLst/>
          <a:rect l="0" t="0" r="0" b="0"/>
          <a:pathLst>
            <a:path w="9810" h="20">
              <a:moveTo>
                <a:pt x="15" y="9"/>
              </a:moveTo>
              <a:lnTo>
                <a:pt x="9795" y="9"/>
              </a:lnTo>
              <a:moveTo>
                <a:pt x="15" y="9"/>
              </a:moveTo>
              <a:lnTo>
                <a:pt x="9795" y="9"/>
              </a:lnTo>
            </a:path>
          </a:pathLst>
        </a:custGeom>
        <a:noFill/>
        <a:ln w="12700" cap="rnd">
          <a:solidFill>
            <a:srgbClr val="000000">
              <a:alpha val="100000"/>
            </a:srgbClr>
          </a:solidFill>
          <a:prstDash val="solid"/>
          <a:miter lim="1000000"/>
        </a:ln>
      </xdr:spPr>
    </xdr:sp>
    <xdr:clientData/>
  </xdr:oneCellAnchor>
  <xdr:oneCellAnchor>
    <xdr:from>
      <xdr:col>0</xdr:col>
      <xdr:colOff>75564</xdr:colOff>
      <xdr:row>43</xdr:row>
      <xdr:rowOff>184150</xdr:rowOff>
    </xdr:from>
    <xdr:ext cx="6229350" cy="12700"/>
    <xdr:sp>
      <xdr:nvSpPr>
        <xdr:cNvPr id="3" name="path"/>
        <xdr:cNvSpPr txBox="1"/>
      </xdr:nvSpPr>
      <xdr:spPr>
        <a:xfrm>
          <a:off x="74930" y="9595485"/>
          <a:ext cx="6229350" cy="12700"/>
        </a:xfrm>
        <a:custGeom>
          <a:avLst/>
          <a:gdLst/>
          <a:ahLst/>
          <a:cxnLst/>
          <a:rect l="0" t="0" r="0" b="0"/>
          <a:pathLst>
            <a:path w="9810" h="20">
              <a:moveTo>
                <a:pt x="15" y="9"/>
              </a:moveTo>
              <a:lnTo>
                <a:pt x="9795" y="9"/>
              </a:lnTo>
              <a:moveTo>
                <a:pt x="15" y="9"/>
              </a:moveTo>
              <a:lnTo>
                <a:pt x="9795" y="9"/>
              </a:lnTo>
            </a:path>
          </a:pathLst>
        </a:custGeom>
        <a:noFill/>
        <a:ln w="12700" cap="rnd">
          <a:solidFill>
            <a:srgbClr val="000000">
              <a:alpha val="100000"/>
            </a:srgbClr>
          </a:solidFill>
          <a:prstDash val="solid"/>
          <a:miter lim="1000000"/>
        </a:ln>
      </xdr:spPr>
    </xdr:sp>
    <xdr:clientData/>
  </xdr:oneCellAnchor>
  <xdr:oneCellAnchor>
    <xdr:from>
      <xdr:col>0</xdr:col>
      <xdr:colOff>75564</xdr:colOff>
      <xdr:row>85</xdr:row>
      <xdr:rowOff>184150</xdr:rowOff>
    </xdr:from>
    <xdr:ext cx="6229350" cy="12700"/>
    <xdr:sp>
      <xdr:nvSpPr>
        <xdr:cNvPr id="4" name="path"/>
        <xdr:cNvSpPr txBox="1"/>
      </xdr:nvSpPr>
      <xdr:spPr>
        <a:xfrm>
          <a:off x="74930" y="19314795"/>
          <a:ext cx="6229350" cy="12700"/>
        </a:xfrm>
        <a:custGeom>
          <a:avLst/>
          <a:gdLst/>
          <a:ahLst/>
          <a:cxnLst/>
          <a:rect l="0" t="0" r="0" b="0"/>
          <a:pathLst>
            <a:path w="9810" h="20">
              <a:moveTo>
                <a:pt x="15" y="9"/>
              </a:moveTo>
              <a:lnTo>
                <a:pt x="9795" y="9"/>
              </a:lnTo>
              <a:moveTo>
                <a:pt x="15" y="9"/>
              </a:moveTo>
              <a:lnTo>
                <a:pt x="9795" y="9"/>
              </a:lnTo>
            </a:path>
          </a:pathLst>
        </a:custGeom>
        <a:noFill/>
        <a:ln w="12700" cap="rnd">
          <a:solidFill>
            <a:srgbClr val="000000">
              <a:alpha val="100000"/>
            </a:srgbClr>
          </a:solidFill>
          <a:prstDash val="solid"/>
          <a:miter lim="1000000"/>
        </a:ln>
      </xdr:spPr>
    </xdr:sp>
    <xdr:clientData/>
  </xdr:oneCellAnchor>
  <xdr:oneCellAnchor>
    <xdr:from>
      <xdr:col>0</xdr:col>
      <xdr:colOff>75564</xdr:colOff>
      <xdr:row>127</xdr:row>
      <xdr:rowOff>184150</xdr:rowOff>
    </xdr:from>
    <xdr:ext cx="6229350" cy="12700"/>
    <xdr:sp>
      <xdr:nvSpPr>
        <xdr:cNvPr id="5" name="path"/>
        <xdr:cNvSpPr txBox="1"/>
      </xdr:nvSpPr>
      <xdr:spPr>
        <a:xfrm>
          <a:off x="74930" y="28465780"/>
          <a:ext cx="6229350" cy="12700"/>
        </a:xfrm>
        <a:custGeom>
          <a:avLst/>
          <a:gdLst/>
          <a:ahLst/>
          <a:cxnLst/>
          <a:rect l="0" t="0" r="0" b="0"/>
          <a:pathLst>
            <a:path w="9810" h="20">
              <a:moveTo>
                <a:pt x="15" y="9"/>
              </a:moveTo>
              <a:lnTo>
                <a:pt x="9795" y="9"/>
              </a:lnTo>
              <a:moveTo>
                <a:pt x="15" y="9"/>
              </a:moveTo>
              <a:lnTo>
                <a:pt x="9795" y="9"/>
              </a:lnTo>
            </a:path>
          </a:pathLst>
        </a:custGeom>
        <a:noFill/>
        <a:ln w="12700" cap="rnd">
          <a:solidFill>
            <a:srgbClr val="000000">
              <a:alpha val="100000"/>
            </a:srgbClr>
          </a:solidFill>
          <a:prstDash val="solid"/>
          <a:miter lim="10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view="pageBreakPreview" zoomScaleNormal="100" workbookViewId="0">
      <selection activeCell="F10" sqref="F10"/>
    </sheetView>
  </sheetViews>
  <sheetFormatPr defaultColWidth="10.2833333333333" defaultRowHeight="14" outlineLevelCol="3"/>
  <cols>
    <col min="1" max="1" width="12.975" customWidth="1"/>
    <col min="2" max="2" width="12.8416666666667" customWidth="1"/>
    <col min="3" max="3" width="46.9166666666667" customWidth="1"/>
    <col min="4" max="4" width="12.975" customWidth="1"/>
    <col min="5" max="5" width="12.8"/>
  </cols>
  <sheetData>
    <row r="1" ht="29.25" customHeight="1" spans="3:3">
      <c r="C1" s="35" t="s">
        <v>0</v>
      </c>
    </row>
    <row r="2" ht="14.25" customHeight="1" spans="1:1">
      <c r="A2" s="36" t="s">
        <v>1</v>
      </c>
    </row>
    <row r="3" ht="29.25" customHeight="1" spans="1:4">
      <c r="A3" s="37" t="s">
        <v>2</v>
      </c>
      <c r="B3" s="38" t="s">
        <v>3</v>
      </c>
      <c r="C3" s="38" t="s">
        <v>4</v>
      </c>
      <c r="D3" s="39" t="s">
        <v>5</v>
      </c>
    </row>
    <row r="4" ht="29.25" customHeight="1" spans="1:4">
      <c r="A4" s="40">
        <v>1</v>
      </c>
      <c r="B4" s="41">
        <v>100</v>
      </c>
      <c r="C4" s="6" t="s">
        <v>6</v>
      </c>
      <c r="D4" s="28">
        <v>5030.76</v>
      </c>
    </row>
    <row r="5" ht="28.5" customHeight="1" spans="1:4">
      <c r="A5" s="40">
        <v>2</v>
      </c>
      <c r="B5" s="41">
        <v>200</v>
      </c>
      <c r="C5" s="6" t="s">
        <v>7</v>
      </c>
      <c r="D5" s="28">
        <v>27666.34</v>
      </c>
    </row>
    <row r="6" ht="29.25" customHeight="1" spans="1:4">
      <c r="A6" s="40">
        <v>3</v>
      </c>
      <c r="B6" s="41">
        <v>300</v>
      </c>
      <c r="C6" s="6" t="s">
        <v>8</v>
      </c>
      <c r="D6" s="28">
        <v>232098.83</v>
      </c>
    </row>
    <row r="7" ht="29.25" customHeight="1" spans="1:4">
      <c r="A7" s="40">
        <v>4</v>
      </c>
      <c r="B7" s="41">
        <v>400</v>
      </c>
      <c r="C7" s="6" t="s">
        <v>9</v>
      </c>
      <c r="D7" s="28">
        <v>5011.67</v>
      </c>
    </row>
    <row r="8" ht="28.5" customHeight="1" spans="1:4">
      <c r="A8" s="40">
        <v>5</v>
      </c>
      <c r="B8" s="6" t="s">
        <v>10</v>
      </c>
      <c r="C8" s="42"/>
      <c r="D8" s="28">
        <f>D7+D6+D5+D4</f>
        <v>269807.6</v>
      </c>
    </row>
    <row r="9" ht="28.5" customHeight="1" spans="1:4">
      <c r="A9" s="40">
        <v>6</v>
      </c>
      <c r="B9" s="6" t="s">
        <v>11</v>
      </c>
      <c r="C9" s="42"/>
      <c r="D9" s="11"/>
    </row>
    <row r="10" ht="33" customHeight="1" spans="1:4">
      <c r="A10" s="40">
        <v>7</v>
      </c>
      <c r="B10" s="6" t="s">
        <v>12</v>
      </c>
      <c r="C10" s="42"/>
      <c r="D10" s="28">
        <f>D8-D9</f>
        <v>269807.6</v>
      </c>
    </row>
    <row r="11" ht="27.75" customHeight="1" spans="1:4">
      <c r="A11" s="40">
        <v>8</v>
      </c>
      <c r="B11" s="6" t="s">
        <v>13</v>
      </c>
      <c r="C11" s="42"/>
      <c r="D11" s="11"/>
    </row>
    <row r="12" ht="28.5" customHeight="1" spans="1:4">
      <c r="A12" s="40">
        <v>9</v>
      </c>
      <c r="B12" s="6" t="s">
        <v>14</v>
      </c>
      <c r="C12" s="42"/>
      <c r="D12" s="11"/>
    </row>
    <row r="13" ht="29.25" customHeight="1" spans="1:4">
      <c r="A13" s="43">
        <v>10</v>
      </c>
      <c r="B13" s="44" t="s">
        <v>15</v>
      </c>
      <c r="C13" s="45"/>
      <c r="D13" s="46">
        <f>D8+D11+D12</f>
        <v>269807.6</v>
      </c>
    </row>
    <row r="14" ht="12" customHeight="1" spans="1:1">
      <c r="A14" s="47"/>
    </row>
  </sheetData>
  <mergeCells count="9">
    <mergeCell ref="C1:D1"/>
    <mergeCell ref="A2:D2"/>
    <mergeCell ref="B8:C8"/>
    <mergeCell ref="B9:C9"/>
    <mergeCell ref="B10:C10"/>
    <mergeCell ref="B11:C11"/>
    <mergeCell ref="B12:C12"/>
    <mergeCell ref="B13:C13"/>
    <mergeCell ref="A14:D14"/>
  </mergeCells>
  <pageMargins left="0.7" right="0.7" top="0.75" bottom="0.75" header="0.3" footer="0.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view="pageBreakPreview" zoomScaleNormal="100" topLeftCell="A103" workbookViewId="0">
      <selection activeCell="I127" sqref="I127"/>
    </sheetView>
  </sheetViews>
  <sheetFormatPr defaultColWidth="10.2833333333333" defaultRowHeight="14" outlineLevelCol="5"/>
  <cols>
    <col min="1" max="1" width="9.025" customWidth="1"/>
    <col min="2" max="2" width="30.7" customWidth="1"/>
    <col min="3" max="3" width="9.125" customWidth="1"/>
    <col min="4" max="5" width="10.95" customWidth="1"/>
    <col min="6" max="6" width="11.3" customWidth="1"/>
    <col min="7" max="7" width="10.5"/>
  </cols>
  <sheetData>
    <row r="1" ht="29.25" customHeight="1" spans="2:6">
      <c r="B1" s="1" t="s">
        <v>16</v>
      </c>
      <c r="C1" s="1"/>
      <c r="D1" s="1"/>
      <c r="E1" s="1"/>
      <c r="F1" s="1"/>
    </row>
    <row r="2" ht="16.5" customHeight="1" spans="1:6">
      <c r="A2" s="2" t="s">
        <v>17</v>
      </c>
      <c r="B2" s="3"/>
      <c r="C2" s="3"/>
      <c r="D2" s="3"/>
      <c r="E2" s="3"/>
      <c r="F2" s="3"/>
    </row>
    <row r="3" ht="16.5" customHeight="1" spans="1:6">
      <c r="A3" s="4" t="s">
        <v>6</v>
      </c>
      <c r="B3" s="4"/>
      <c r="C3" s="4"/>
      <c r="D3" s="4"/>
      <c r="E3" s="4"/>
      <c r="F3" s="4"/>
    </row>
    <row r="4" ht="17.65" customHeight="1" spans="1:6">
      <c r="A4" s="5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7" t="s">
        <v>23</v>
      </c>
    </row>
    <row r="5" ht="16.5" customHeight="1" spans="1:6">
      <c r="A5" s="8">
        <v>101</v>
      </c>
      <c r="B5" s="9" t="s">
        <v>24</v>
      </c>
      <c r="C5" s="10"/>
      <c r="D5" s="10"/>
      <c r="E5" s="10"/>
      <c r="F5" s="11"/>
    </row>
    <row r="6" ht="17.25" customHeight="1" spans="1:6">
      <c r="A6" s="12">
        <v>36892</v>
      </c>
      <c r="B6" s="9" t="s">
        <v>25</v>
      </c>
      <c r="C6" s="10"/>
      <c r="D6" s="10"/>
      <c r="E6" s="10"/>
      <c r="F6" s="11"/>
    </row>
    <row r="7" ht="16.5" customHeight="1" spans="1:6">
      <c r="A7" s="13" t="s">
        <v>26</v>
      </c>
      <c r="B7" s="9" t="s">
        <v>25</v>
      </c>
      <c r="C7" s="14" t="s">
        <v>27</v>
      </c>
      <c r="D7" s="15">
        <v>1</v>
      </c>
      <c r="E7" s="16">
        <f>1114.85*0.95</f>
        <v>1059.1075</v>
      </c>
      <c r="F7" s="17">
        <f>D7*E7</f>
        <v>1059.1075</v>
      </c>
    </row>
    <row r="8" ht="16.5" customHeight="1" spans="1:6">
      <c r="A8" s="8">
        <v>102</v>
      </c>
      <c r="B8" s="9" t="s">
        <v>28</v>
      </c>
      <c r="C8" s="18"/>
      <c r="D8" s="10"/>
      <c r="E8" s="10"/>
      <c r="F8" s="11"/>
    </row>
    <row r="9" ht="17.25" customHeight="1" spans="1:6">
      <c r="A9" s="12">
        <v>37316</v>
      </c>
      <c r="B9" s="9" t="s">
        <v>29</v>
      </c>
      <c r="C9" s="14" t="s">
        <v>27</v>
      </c>
      <c r="D9" s="15">
        <v>1</v>
      </c>
      <c r="E9" s="16">
        <f>4180.69*0.95</f>
        <v>3971.6555</v>
      </c>
      <c r="F9" s="17">
        <f>D9*E9</f>
        <v>3971.6555</v>
      </c>
    </row>
    <row r="10" ht="16.5" customHeight="1" spans="1:6">
      <c r="A10" s="19"/>
      <c r="B10" s="10"/>
      <c r="C10" s="10"/>
      <c r="D10" s="10"/>
      <c r="E10" s="10"/>
      <c r="F10" s="11"/>
    </row>
    <row r="11" ht="16.5" customHeight="1" spans="1:6">
      <c r="A11" s="19"/>
      <c r="B11" s="10"/>
      <c r="C11" s="10"/>
      <c r="D11" s="10"/>
      <c r="E11" s="10"/>
      <c r="F11" s="11"/>
    </row>
    <row r="12" ht="17.25" customHeight="1" spans="1:6">
      <c r="A12" s="19"/>
      <c r="B12" s="10"/>
      <c r="C12" s="10"/>
      <c r="D12" s="10"/>
      <c r="E12" s="10"/>
      <c r="F12" s="11"/>
    </row>
    <row r="13" ht="16.5" customHeight="1" spans="1:6">
      <c r="A13" s="19"/>
      <c r="B13" s="10"/>
      <c r="C13" s="10"/>
      <c r="D13" s="10"/>
      <c r="E13" s="10"/>
      <c r="F13" s="11"/>
    </row>
    <row r="14" ht="16.5" customHeight="1" spans="1:6">
      <c r="A14" s="19"/>
      <c r="B14" s="10"/>
      <c r="C14" s="10"/>
      <c r="D14" s="10"/>
      <c r="E14" s="10"/>
      <c r="F14" s="11"/>
    </row>
    <row r="15" ht="17.25" customHeight="1" spans="1:6">
      <c r="A15" s="19"/>
      <c r="B15" s="10"/>
      <c r="C15" s="10"/>
      <c r="D15" s="10"/>
      <c r="E15" s="10"/>
      <c r="F15" s="11"/>
    </row>
    <row r="16" ht="16.5" customHeight="1" spans="1:6">
      <c r="A16" s="19"/>
      <c r="B16" s="10"/>
      <c r="C16" s="10"/>
      <c r="D16" s="10"/>
      <c r="E16" s="10"/>
      <c r="F16" s="11"/>
    </row>
    <row r="17" ht="16.5" customHeight="1" spans="1:6">
      <c r="A17" s="19"/>
      <c r="B17" s="10"/>
      <c r="C17" s="10"/>
      <c r="D17" s="10"/>
      <c r="E17" s="10"/>
      <c r="F17" s="11"/>
    </row>
    <row r="18" ht="17.25" customHeight="1" spans="1:6">
      <c r="A18" s="19"/>
      <c r="B18" s="10"/>
      <c r="C18" s="10"/>
      <c r="D18" s="10"/>
      <c r="E18" s="10"/>
      <c r="F18" s="11"/>
    </row>
    <row r="19" ht="16.5" customHeight="1" spans="1:6">
      <c r="A19" s="19"/>
      <c r="B19" s="10"/>
      <c r="C19" s="10"/>
      <c r="D19" s="10"/>
      <c r="E19" s="10"/>
      <c r="F19" s="11"/>
    </row>
    <row r="20" ht="16.5" customHeight="1" spans="1:6">
      <c r="A20" s="19"/>
      <c r="B20" s="10"/>
      <c r="C20" s="10"/>
      <c r="D20" s="10"/>
      <c r="E20" s="10"/>
      <c r="F20" s="11"/>
    </row>
    <row r="21" ht="17.25" customHeight="1" spans="1:6">
      <c r="A21" s="19"/>
      <c r="B21" s="10"/>
      <c r="C21" s="10"/>
      <c r="D21" s="10"/>
      <c r="E21" s="10"/>
      <c r="F21" s="11"/>
    </row>
    <row r="22" ht="16.5" customHeight="1" spans="1:6">
      <c r="A22" s="19"/>
      <c r="B22" s="10"/>
      <c r="C22" s="10"/>
      <c r="D22" s="10"/>
      <c r="E22" s="10"/>
      <c r="F22" s="11"/>
    </row>
    <row r="23" ht="16.5" customHeight="1" spans="1:6">
      <c r="A23" s="19"/>
      <c r="B23" s="10"/>
      <c r="C23" s="10"/>
      <c r="D23" s="10"/>
      <c r="E23" s="10"/>
      <c r="F23" s="11"/>
    </row>
    <row r="24" ht="17.25" customHeight="1" spans="1:6">
      <c r="A24" s="19"/>
      <c r="B24" s="10"/>
      <c r="C24" s="10"/>
      <c r="D24" s="10"/>
      <c r="E24" s="10"/>
      <c r="F24" s="11"/>
    </row>
    <row r="25" ht="16.5" customHeight="1" spans="1:6">
      <c r="A25" s="19"/>
      <c r="B25" s="10"/>
      <c r="C25" s="10"/>
      <c r="D25" s="10"/>
      <c r="E25" s="10"/>
      <c r="F25" s="11"/>
    </row>
    <row r="26" ht="17.25" customHeight="1" spans="1:6">
      <c r="A26" s="19"/>
      <c r="B26" s="10"/>
      <c r="C26" s="10"/>
      <c r="D26" s="10"/>
      <c r="E26" s="10"/>
      <c r="F26" s="11"/>
    </row>
    <row r="27" ht="16.5" customHeight="1" spans="1:6">
      <c r="A27" s="19"/>
      <c r="B27" s="10"/>
      <c r="C27" s="10"/>
      <c r="D27" s="10"/>
      <c r="E27" s="10"/>
      <c r="F27" s="11"/>
    </row>
    <row r="28" ht="16.5" customHeight="1" spans="1:6">
      <c r="A28" s="19"/>
      <c r="B28" s="10"/>
      <c r="C28" s="10"/>
      <c r="D28" s="10"/>
      <c r="E28" s="10"/>
      <c r="F28" s="11"/>
    </row>
    <row r="29" ht="17.25" customHeight="1" spans="1:6">
      <c r="A29" s="19"/>
      <c r="B29" s="10"/>
      <c r="C29" s="10"/>
      <c r="D29" s="10"/>
      <c r="E29" s="10"/>
      <c r="F29" s="11"/>
    </row>
    <row r="30" ht="16.5" customHeight="1" spans="1:6">
      <c r="A30" s="19"/>
      <c r="B30" s="10"/>
      <c r="C30" s="10"/>
      <c r="D30" s="10"/>
      <c r="E30" s="10"/>
      <c r="F30" s="11"/>
    </row>
    <row r="31" ht="16.5" customHeight="1" spans="1:6">
      <c r="A31" s="19"/>
      <c r="B31" s="10"/>
      <c r="C31" s="10"/>
      <c r="D31" s="10"/>
      <c r="E31" s="10"/>
      <c r="F31" s="11"/>
    </row>
    <row r="32" ht="17.25" customHeight="1" spans="1:6">
      <c r="A32" s="19"/>
      <c r="B32" s="10"/>
      <c r="C32" s="10"/>
      <c r="D32" s="10"/>
      <c r="E32" s="10"/>
      <c r="F32" s="11"/>
    </row>
    <row r="33" ht="16.5" customHeight="1" spans="1:6">
      <c r="A33" s="19"/>
      <c r="B33" s="10"/>
      <c r="C33" s="10"/>
      <c r="D33" s="10"/>
      <c r="E33" s="10"/>
      <c r="F33" s="11"/>
    </row>
    <row r="34" ht="16.5" customHeight="1" spans="1:6">
      <c r="A34" s="19"/>
      <c r="B34" s="10"/>
      <c r="C34" s="10"/>
      <c r="D34" s="10"/>
      <c r="E34" s="10"/>
      <c r="F34" s="11"/>
    </row>
    <row r="35" ht="17.25" customHeight="1" spans="1:6">
      <c r="A35" s="19"/>
      <c r="B35" s="10"/>
      <c r="C35" s="10"/>
      <c r="D35" s="10"/>
      <c r="E35" s="10"/>
      <c r="F35" s="11"/>
    </row>
    <row r="36" ht="16.5" customHeight="1" spans="1:6">
      <c r="A36" s="19"/>
      <c r="B36" s="10"/>
      <c r="C36" s="10"/>
      <c r="D36" s="10"/>
      <c r="E36" s="10"/>
      <c r="F36" s="11"/>
    </row>
    <row r="37" ht="16.5" customHeight="1" spans="1:6">
      <c r="A37" s="19"/>
      <c r="B37" s="10"/>
      <c r="C37" s="10"/>
      <c r="D37" s="10"/>
      <c r="E37" s="10"/>
      <c r="F37" s="11"/>
    </row>
    <row r="38" ht="17.25" customHeight="1" spans="1:6">
      <c r="A38" s="19"/>
      <c r="B38" s="10"/>
      <c r="C38" s="10"/>
      <c r="D38" s="10"/>
      <c r="E38" s="10"/>
      <c r="F38" s="11"/>
    </row>
    <row r="39" ht="16.5" customHeight="1" spans="1:6">
      <c r="A39" s="19"/>
      <c r="B39" s="10"/>
      <c r="C39" s="10"/>
      <c r="D39" s="10"/>
      <c r="E39" s="10"/>
      <c r="F39" s="11"/>
    </row>
    <row r="40" ht="16.9" customHeight="1" spans="1:6">
      <c r="A40" s="19"/>
      <c r="B40" s="10"/>
      <c r="C40" s="10"/>
      <c r="D40" s="10"/>
      <c r="E40" s="10"/>
      <c r="F40" s="11"/>
    </row>
    <row r="41" ht="16.5" customHeight="1" spans="1:6">
      <c r="A41" s="20" t="s">
        <v>30</v>
      </c>
      <c r="B41" s="21"/>
      <c r="C41" s="21"/>
      <c r="D41" s="21"/>
      <c r="E41" s="21"/>
      <c r="F41" s="21"/>
    </row>
    <row r="42" ht="12" customHeight="1" spans="1:6">
      <c r="A42" s="22"/>
      <c r="B42" s="22"/>
      <c r="C42" s="22"/>
      <c r="D42" s="22"/>
      <c r="E42" s="22"/>
      <c r="F42" s="22"/>
    </row>
    <row r="43" ht="29.25" customHeight="1" spans="2:3">
      <c r="B43" s="1" t="s">
        <v>16</v>
      </c>
      <c r="C43" s="1"/>
    </row>
    <row r="44" ht="16.5" customHeight="1" spans="1:6">
      <c r="A44" s="3" t="s">
        <v>31</v>
      </c>
      <c r="B44" s="3"/>
      <c r="C44" s="3"/>
      <c r="D44" s="3"/>
      <c r="E44" s="3"/>
      <c r="F44" s="3"/>
    </row>
    <row r="45" ht="16.5" customHeight="1" spans="1:6">
      <c r="A45" s="4" t="s">
        <v>7</v>
      </c>
      <c r="B45" s="4"/>
      <c r="C45" s="4"/>
      <c r="D45" s="4"/>
      <c r="E45" s="4"/>
      <c r="F45" s="4"/>
    </row>
    <row r="46" ht="17.65" customHeight="1" spans="1:6">
      <c r="A46" s="5" t="s">
        <v>18</v>
      </c>
      <c r="B46" s="6" t="s">
        <v>19</v>
      </c>
      <c r="C46" s="6" t="s">
        <v>20</v>
      </c>
      <c r="D46" s="6" t="s">
        <v>21</v>
      </c>
      <c r="E46" s="6" t="s">
        <v>22</v>
      </c>
      <c r="F46" s="7" t="s">
        <v>23</v>
      </c>
    </row>
    <row r="47" ht="16.5" customHeight="1" spans="1:6">
      <c r="A47" s="8">
        <v>203</v>
      </c>
      <c r="B47" s="9" t="s">
        <v>32</v>
      </c>
      <c r="C47" s="10"/>
      <c r="D47" s="10"/>
      <c r="E47" s="10"/>
      <c r="F47" s="11"/>
    </row>
    <row r="48" ht="17.25" customHeight="1" spans="1:6">
      <c r="A48" s="23" t="s">
        <v>33</v>
      </c>
      <c r="B48" s="9" t="s">
        <v>34</v>
      </c>
      <c r="C48" s="10"/>
      <c r="D48" s="10"/>
      <c r="E48" s="10"/>
      <c r="F48" s="11"/>
    </row>
    <row r="49" ht="70" customHeight="1" spans="1:6">
      <c r="A49" s="24" t="s">
        <v>26</v>
      </c>
      <c r="B49" s="25" t="s">
        <v>35</v>
      </c>
      <c r="C49" s="6" t="s">
        <v>36</v>
      </c>
      <c r="D49" s="26">
        <v>740.2</v>
      </c>
      <c r="E49" s="27">
        <f>3.45*0.95</f>
        <v>3.2775</v>
      </c>
      <c r="F49" s="28">
        <f>D49*E49</f>
        <v>2426.0055</v>
      </c>
    </row>
    <row r="50" ht="16.5" customHeight="1" spans="1:6">
      <c r="A50" s="8">
        <v>204</v>
      </c>
      <c r="B50" s="9" t="s">
        <v>37</v>
      </c>
      <c r="C50" s="10"/>
      <c r="D50" s="10"/>
      <c r="E50" s="10"/>
      <c r="F50" s="11"/>
    </row>
    <row r="51" ht="17.25" customHeight="1" spans="1:6">
      <c r="A51" s="23" t="s">
        <v>38</v>
      </c>
      <c r="B51" s="9" t="s">
        <v>39</v>
      </c>
      <c r="C51" s="10"/>
      <c r="D51" s="10"/>
      <c r="E51" s="10"/>
      <c r="F51" s="11"/>
    </row>
    <row r="52" ht="16.5" customHeight="1" spans="1:6">
      <c r="A52" s="13" t="s">
        <v>40</v>
      </c>
      <c r="B52" s="9" t="s">
        <v>41</v>
      </c>
      <c r="C52" s="14" t="s">
        <v>36</v>
      </c>
      <c r="D52" s="15">
        <v>740.2</v>
      </c>
      <c r="E52" s="16">
        <f>4.57*0.95</f>
        <v>4.3415</v>
      </c>
      <c r="F52" s="17">
        <f>D52*E52</f>
        <v>3213.5783</v>
      </c>
    </row>
    <row r="53" ht="16.5" customHeight="1" spans="1:6">
      <c r="A53" s="8">
        <v>207</v>
      </c>
      <c r="B53" s="9" t="s">
        <v>42</v>
      </c>
      <c r="C53" s="10"/>
      <c r="D53" s="10"/>
      <c r="E53" s="10"/>
      <c r="F53" s="11"/>
    </row>
    <row r="54" ht="17.25" customHeight="1" spans="1:6">
      <c r="A54" s="23" t="s">
        <v>43</v>
      </c>
      <c r="B54" s="9" t="s">
        <v>44</v>
      </c>
      <c r="C54" s="10"/>
      <c r="D54" s="10"/>
      <c r="E54" s="10"/>
      <c r="F54" s="11"/>
    </row>
    <row r="55" ht="16.5" customHeight="1" spans="1:6">
      <c r="A55" s="13" t="s">
        <v>40</v>
      </c>
      <c r="B55" s="9" t="s">
        <v>45</v>
      </c>
      <c r="C55" s="29" t="s">
        <v>46</v>
      </c>
      <c r="D55" s="15">
        <v>300</v>
      </c>
      <c r="E55" s="16">
        <f>70.69*0.95</f>
        <v>67.1555</v>
      </c>
      <c r="F55" s="17">
        <f>D55*E55</f>
        <v>20146.65</v>
      </c>
    </row>
    <row r="56" ht="16.5" customHeight="1" spans="1:6">
      <c r="A56" s="23" t="s">
        <v>47</v>
      </c>
      <c r="B56" s="9" t="s">
        <v>48</v>
      </c>
      <c r="C56" s="10"/>
      <c r="D56" s="10"/>
      <c r="E56" s="10"/>
      <c r="F56" s="11"/>
    </row>
    <row r="57" ht="17.25" customHeight="1" spans="1:6">
      <c r="A57" s="13" t="s">
        <v>40</v>
      </c>
      <c r="B57" s="9" t="s">
        <v>49</v>
      </c>
      <c r="C57" s="29" t="s">
        <v>50</v>
      </c>
      <c r="D57" s="15">
        <v>2</v>
      </c>
      <c r="E57" s="16">
        <f>989.53*0.95</f>
        <v>940.0535</v>
      </c>
      <c r="F57" s="17">
        <f>D57*E57</f>
        <v>1880.107</v>
      </c>
    </row>
    <row r="58" ht="16.5" customHeight="1" spans="1:6">
      <c r="A58" s="19"/>
      <c r="B58" s="10"/>
      <c r="C58" s="10"/>
      <c r="D58" s="10"/>
      <c r="E58" s="10"/>
      <c r="F58" s="11"/>
    </row>
    <row r="59" ht="16.5" customHeight="1" spans="1:6">
      <c r="A59" s="19"/>
      <c r="B59" s="10"/>
      <c r="C59" s="10"/>
      <c r="D59" s="10"/>
      <c r="E59" s="10"/>
      <c r="F59" s="11"/>
    </row>
    <row r="60" ht="17.25" customHeight="1" spans="1:6">
      <c r="A60" s="19"/>
      <c r="B60" s="10"/>
      <c r="C60" s="10"/>
      <c r="D60" s="10"/>
      <c r="E60" s="10"/>
      <c r="F60" s="11"/>
    </row>
    <row r="61" ht="16.5" customHeight="1" spans="1:6">
      <c r="A61" s="19"/>
      <c r="B61" s="10"/>
      <c r="C61" s="10"/>
      <c r="D61" s="10"/>
      <c r="E61" s="10"/>
      <c r="F61" s="11"/>
    </row>
    <row r="62" ht="16.5" customHeight="1" spans="1:6">
      <c r="A62" s="19"/>
      <c r="B62" s="10"/>
      <c r="C62" s="10"/>
      <c r="D62" s="10"/>
      <c r="E62" s="10"/>
      <c r="F62" s="11"/>
    </row>
    <row r="63" ht="17.25" customHeight="1" spans="1:6">
      <c r="A63" s="19"/>
      <c r="B63" s="10"/>
      <c r="C63" s="10"/>
      <c r="D63" s="10"/>
      <c r="E63" s="10"/>
      <c r="F63" s="11"/>
    </row>
    <row r="64" ht="16.5" customHeight="1" spans="1:6">
      <c r="A64" s="19"/>
      <c r="B64" s="10"/>
      <c r="C64" s="10"/>
      <c r="D64" s="10"/>
      <c r="E64" s="10"/>
      <c r="F64" s="11"/>
    </row>
    <row r="65" ht="16.5" customHeight="1" spans="1:6">
      <c r="A65" s="19"/>
      <c r="B65" s="10"/>
      <c r="C65" s="10"/>
      <c r="D65" s="10"/>
      <c r="E65" s="10"/>
      <c r="F65" s="11"/>
    </row>
    <row r="66" ht="17.25" customHeight="1" spans="1:6">
      <c r="A66" s="19"/>
      <c r="B66" s="10"/>
      <c r="C66" s="10"/>
      <c r="D66" s="10"/>
      <c r="E66" s="10"/>
      <c r="F66" s="11"/>
    </row>
    <row r="67" ht="16.5" customHeight="1" spans="1:6">
      <c r="A67" s="19"/>
      <c r="B67" s="10"/>
      <c r="C67" s="10"/>
      <c r="D67" s="10"/>
      <c r="E67" s="10"/>
      <c r="F67" s="11"/>
    </row>
    <row r="68" ht="17.25" customHeight="1" spans="1:6">
      <c r="A68" s="19"/>
      <c r="B68" s="10"/>
      <c r="C68" s="10"/>
      <c r="D68" s="10"/>
      <c r="E68" s="10"/>
      <c r="F68" s="11"/>
    </row>
    <row r="69" ht="16.5" customHeight="1" spans="1:6">
      <c r="A69" s="19"/>
      <c r="B69" s="10"/>
      <c r="C69" s="10"/>
      <c r="D69" s="10"/>
      <c r="E69" s="10"/>
      <c r="F69" s="11"/>
    </row>
    <row r="70" ht="16.5" customHeight="1" spans="1:6">
      <c r="A70" s="19"/>
      <c r="B70" s="10"/>
      <c r="C70" s="10"/>
      <c r="D70" s="10"/>
      <c r="E70" s="10"/>
      <c r="F70" s="11"/>
    </row>
    <row r="71" ht="17.25" customHeight="1" spans="1:6">
      <c r="A71" s="19"/>
      <c r="B71" s="10"/>
      <c r="C71" s="10"/>
      <c r="D71" s="10"/>
      <c r="E71" s="10"/>
      <c r="F71" s="11"/>
    </row>
    <row r="72" ht="16.5" customHeight="1" spans="1:6">
      <c r="A72" s="19"/>
      <c r="B72" s="10"/>
      <c r="C72" s="10"/>
      <c r="D72" s="10"/>
      <c r="E72" s="10"/>
      <c r="F72" s="11"/>
    </row>
    <row r="73" ht="16.5" customHeight="1" spans="1:6">
      <c r="A73" s="19"/>
      <c r="B73" s="10"/>
      <c r="C73" s="10"/>
      <c r="D73" s="10"/>
      <c r="E73" s="10"/>
      <c r="F73" s="11"/>
    </row>
    <row r="74" ht="17.25" customHeight="1" spans="1:6">
      <c r="A74" s="19"/>
      <c r="B74" s="10"/>
      <c r="C74" s="10"/>
      <c r="D74" s="10"/>
      <c r="E74" s="10"/>
      <c r="F74" s="11"/>
    </row>
    <row r="75" ht="16.5" customHeight="1" spans="1:6">
      <c r="A75" s="19"/>
      <c r="B75" s="10"/>
      <c r="C75" s="10"/>
      <c r="D75" s="10"/>
      <c r="E75" s="10"/>
      <c r="F75" s="11"/>
    </row>
    <row r="76" ht="16.5" customHeight="1" spans="1:6">
      <c r="A76" s="19"/>
      <c r="B76" s="10"/>
      <c r="C76" s="10"/>
      <c r="D76" s="10"/>
      <c r="E76" s="10"/>
      <c r="F76" s="11"/>
    </row>
    <row r="77" ht="17.25" customHeight="1" spans="1:6">
      <c r="A77" s="19"/>
      <c r="B77" s="10"/>
      <c r="C77" s="10"/>
      <c r="D77" s="10"/>
      <c r="E77" s="10"/>
      <c r="F77" s="11"/>
    </row>
    <row r="78" ht="16.5" customHeight="1" spans="1:6">
      <c r="A78" s="19"/>
      <c r="B78" s="10"/>
      <c r="C78" s="10"/>
      <c r="D78" s="10"/>
      <c r="E78" s="10"/>
      <c r="F78" s="11"/>
    </row>
    <row r="79" ht="16.5" customHeight="1" spans="1:6">
      <c r="A79" s="19"/>
      <c r="B79" s="10"/>
      <c r="C79" s="10"/>
      <c r="D79" s="10"/>
      <c r="E79" s="10"/>
      <c r="F79" s="11"/>
    </row>
    <row r="80" ht="17.25" customHeight="1" spans="1:6">
      <c r="A80" s="19"/>
      <c r="B80" s="10"/>
      <c r="C80" s="10"/>
      <c r="D80" s="10"/>
      <c r="E80" s="10"/>
      <c r="F80" s="11"/>
    </row>
    <row r="81" ht="16.5" customHeight="1" spans="1:6">
      <c r="A81" s="19"/>
      <c r="B81" s="10"/>
      <c r="C81" s="10"/>
      <c r="D81" s="10"/>
      <c r="E81" s="10"/>
      <c r="F81" s="11"/>
    </row>
    <row r="82" ht="16.9" customHeight="1" spans="1:6">
      <c r="A82" s="19"/>
      <c r="B82" s="10"/>
      <c r="C82" s="10"/>
      <c r="D82" s="10"/>
      <c r="E82" s="10"/>
      <c r="F82" s="11"/>
    </row>
    <row r="83" ht="16.5" customHeight="1" spans="1:4">
      <c r="A83" s="30" t="s">
        <v>51</v>
      </c>
      <c r="B83" s="21"/>
      <c r="C83" s="21"/>
      <c r="D83" s="21"/>
    </row>
    <row r="84" ht="12" customHeight="1" spans="1:6">
      <c r="A84" s="22"/>
      <c r="B84" s="22"/>
      <c r="C84" s="22"/>
      <c r="D84" s="22"/>
      <c r="E84" s="22"/>
      <c r="F84" s="22"/>
    </row>
    <row r="85" ht="29.25" customHeight="1" spans="2:3">
      <c r="B85" s="1" t="s">
        <v>16</v>
      </c>
      <c r="C85" s="1"/>
    </row>
    <row r="86" ht="16.5" customHeight="1" spans="1:6">
      <c r="A86" s="3" t="s">
        <v>31</v>
      </c>
      <c r="B86" s="3"/>
      <c r="C86" s="3"/>
      <c r="D86" s="3"/>
      <c r="E86" s="3"/>
      <c r="F86" s="3"/>
    </row>
    <row r="87" ht="16.5" customHeight="1" spans="2:3">
      <c r="B87" s="31" t="s">
        <v>8</v>
      </c>
      <c r="C87" s="31"/>
    </row>
    <row r="88" ht="17.65" customHeight="1" spans="1:6">
      <c r="A88" s="5" t="s">
        <v>18</v>
      </c>
      <c r="B88" s="6" t="s">
        <v>19</v>
      </c>
      <c r="C88" s="6" t="s">
        <v>20</v>
      </c>
      <c r="D88" s="6" t="s">
        <v>21</v>
      </c>
      <c r="E88" s="6" t="s">
        <v>22</v>
      </c>
      <c r="F88" s="7" t="s">
        <v>23</v>
      </c>
    </row>
    <row r="89" ht="16.5" customHeight="1" spans="1:6">
      <c r="A89" s="8">
        <v>306</v>
      </c>
      <c r="B89" s="9" t="s">
        <v>52</v>
      </c>
      <c r="C89" s="10"/>
      <c r="D89" s="10"/>
      <c r="E89" s="10"/>
      <c r="F89" s="11"/>
    </row>
    <row r="90" ht="17.25" customHeight="1" spans="1:6">
      <c r="A90" s="23" t="s">
        <v>53</v>
      </c>
      <c r="B90" s="9" t="s">
        <v>54</v>
      </c>
      <c r="C90" s="10"/>
      <c r="D90" s="10"/>
      <c r="E90" s="10"/>
      <c r="F90" s="11"/>
    </row>
    <row r="91" ht="16.5" customHeight="1" spans="1:6">
      <c r="A91" s="13" t="s">
        <v>26</v>
      </c>
      <c r="B91" s="9" t="s">
        <v>55</v>
      </c>
      <c r="C91" s="14" t="s">
        <v>56</v>
      </c>
      <c r="D91" s="15">
        <v>1880.5</v>
      </c>
      <c r="E91" s="16">
        <f>11.71*0.95</f>
        <v>11.1245</v>
      </c>
      <c r="F91" s="17">
        <f>D91*E91</f>
        <v>20919.62225</v>
      </c>
    </row>
    <row r="92" ht="16.5" customHeight="1" spans="1:6">
      <c r="A92" s="8">
        <v>312</v>
      </c>
      <c r="B92" s="9" t="s">
        <v>57</v>
      </c>
      <c r="C92" s="10"/>
      <c r="D92" s="10"/>
      <c r="E92" s="10"/>
      <c r="F92" s="11"/>
    </row>
    <row r="93" ht="26" customHeight="1" spans="1:6">
      <c r="A93" s="5" t="s">
        <v>58</v>
      </c>
      <c r="B93" s="9" t="s">
        <v>59</v>
      </c>
      <c r="C93" s="10"/>
      <c r="D93" s="10"/>
      <c r="E93" s="10"/>
      <c r="F93" s="11"/>
    </row>
    <row r="94" ht="16.5" customHeight="1" spans="1:6">
      <c r="A94" s="13" t="s">
        <v>26</v>
      </c>
      <c r="B94" s="9" t="s">
        <v>60</v>
      </c>
      <c r="C94" s="14" t="s">
        <v>56</v>
      </c>
      <c r="D94" s="15">
        <v>1880.5</v>
      </c>
      <c r="E94" s="16">
        <f>118.21*0.95</f>
        <v>112.2995</v>
      </c>
      <c r="F94" s="17">
        <f>D94*E94</f>
        <v>211179.20975</v>
      </c>
    </row>
    <row r="95" ht="16.5" customHeight="1" spans="1:6">
      <c r="A95" s="19"/>
      <c r="B95" s="10"/>
      <c r="C95" s="10"/>
      <c r="D95" s="10"/>
      <c r="E95" s="10"/>
      <c r="F95" s="11"/>
    </row>
    <row r="96" ht="17.25" customHeight="1" spans="1:6">
      <c r="A96" s="19"/>
      <c r="B96" s="10"/>
      <c r="C96" s="10"/>
      <c r="D96" s="10"/>
      <c r="E96" s="10"/>
      <c r="F96" s="11"/>
    </row>
    <row r="97" ht="16.5" customHeight="1" spans="1:6">
      <c r="A97" s="19"/>
      <c r="B97" s="10"/>
      <c r="C97" s="10"/>
      <c r="D97" s="10"/>
      <c r="E97" s="10"/>
      <c r="F97" s="11"/>
    </row>
    <row r="98" ht="16.5" customHeight="1" spans="1:6">
      <c r="A98" s="19"/>
      <c r="B98" s="10"/>
      <c r="C98" s="10"/>
      <c r="D98" s="10"/>
      <c r="E98" s="10"/>
      <c r="F98" s="11"/>
    </row>
    <row r="99" ht="17.25" customHeight="1" spans="1:6">
      <c r="A99" s="19"/>
      <c r="B99" s="10"/>
      <c r="C99" s="10"/>
      <c r="D99" s="10"/>
      <c r="E99" s="10"/>
      <c r="F99" s="11"/>
    </row>
    <row r="100" ht="16.5" customHeight="1" spans="1:6">
      <c r="A100" s="19"/>
      <c r="B100" s="10"/>
      <c r="C100" s="10"/>
      <c r="D100" s="10"/>
      <c r="E100" s="10"/>
      <c r="F100" s="11"/>
    </row>
    <row r="101" ht="16.5" customHeight="1" spans="1:6">
      <c r="A101" s="19"/>
      <c r="B101" s="10"/>
      <c r="C101" s="10"/>
      <c r="D101" s="10"/>
      <c r="E101" s="10"/>
      <c r="F101" s="11"/>
    </row>
    <row r="102" ht="17.25" customHeight="1" spans="1:6">
      <c r="A102" s="19"/>
      <c r="B102" s="10"/>
      <c r="C102" s="10"/>
      <c r="D102" s="10"/>
      <c r="E102" s="10"/>
      <c r="F102" s="11"/>
    </row>
    <row r="103" ht="16.5" customHeight="1" spans="1:6">
      <c r="A103" s="19"/>
      <c r="B103" s="10"/>
      <c r="C103" s="10"/>
      <c r="D103" s="10"/>
      <c r="E103" s="10"/>
      <c r="F103" s="11"/>
    </row>
    <row r="104" ht="16.5" customHeight="1" spans="1:6">
      <c r="A104" s="19"/>
      <c r="B104" s="10"/>
      <c r="C104" s="10"/>
      <c r="D104" s="10"/>
      <c r="E104" s="10"/>
      <c r="F104" s="11"/>
    </row>
    <row r="105" ht="17.25" customHeight="1" spans="1:6">
      <c r="A105" s="19"/>
      <c r="B105" s="10"/>
      <c r="C105" s="10"/>
      <c r="D105" s="10"/>
      <c r="E105" s="10"/>
      <c r="F105" s="11"/>
    </row>
    <row r="106" ht="16.5" customHeight="1" spans="1:6">
      <c r="A106" s="19"/>
      <c r="B106" s="10"/>
      <c r="C106" s="10"/>
      <c r="D106" s="10"/>
      <c r="E106" s="10"/>
      <c r="F106" s="11"/>
    </row>
    <row r="107" ht="16.5" customHeight="1" spans="1:6">
      <c r="A107" s="19"/>
      <c r="B107" s="10"/>
      <c r="C107" s="10"/>
      <c r="D107" s="10"/>
      <c r="E107" s="10"/>
      <c r="F107" s="11"/>
    </row>
    <row r="108" ht="17.25" customHeight="1" spans="1:6">
      <c r="A108" s="19"/>
      <c r="B108" s="10"/>
      <c r="C108" s="10"/>
      <c r="D108" s="10"/>
      <c r="E108" s="10"/>
      <c r="F108" s="11"/>
    </row>
    <row r="109" ht="16.5" customHeight="1" spans="1:6">
      <c r="A109" s="19"/>
      <c r="B109" s="10"/>
      <c r="C109" s="10"/>
      <c r="D109" s="10"/>
      <c r="E109" s="10"/>
      <c r="F109" s="11"/>
    </row>
    <row r="110" ht="17.25" customHeight="1" spans="1:6">
      <c r="A110" s="19"/>
      <c r="B110" s="10"/>
      <c r="C110" s="10"/>
      <c r="D110" s="10"/>
      <c r="E110" s="10"/>
      <c r="F110" s="11"/>
    </row>
    <row r="111" ht="16.5" customHeight="1" spans="1:6">
      <c r="A111" s="19"/>
      <c r="B111" s="10"/>
      <c r="C111" s="10"/>
      <c r="D111" s="10"/>
      <c r="E111" s="10"/>
      <c r="F111" s="11"/>
    </row>
    <row r="112" ht="16.5" customHeight="1" spans="1:6">
      <c r="A112" s="19"/>
      <c r="B112" s="10"/>
      <c r="C112" s="10"/>
      <c r="D112" s="10"/>
      <c r="E112" s="10"/>
      <c r="F112" s="11"/>
    </row>
    <row r="113" ht="17.25" customHeight="1" spans="1:6">
      <c r="A113" s="19"/>
      <c r="B113" s="10"/>
      <c r="C113" s="10"/>
      <c r="D113" s="10"/>
      <c r="E113" s="10"/>
      <c r="F113" s="11"/>
    </row>
    <row r="114" ht="16.5" customHeight="1" spans="1:6">
      <c r="A114" s="19"/>
      <c r="B114" s="10"/>
      <c r="C114" s="10"/>
      <c r="D114" s="10"/>
      <c r="E114" s="10"/>
      <c r="F114" s="11"/>
    </row>
    <row r="115" ht="16.5" customHeight="1" spans="1:6">
      <c r="A115" s="19"/>
      <c r="B115" s="10"/>
      <c r="C115" s="10"/>
      <c r="D115" s="10"/>
      <c r="E115" s="10"/>
      <c r="F115" s="11"/>
    </row>
    <row r="116" ht="17.25" customHeight="1" spans="1:6">
      <c r="A116" s="19"/>
      <c r="B116" s="10"/>
      <c r="C116" s="10"/>
      <c r="D116" s="10"/>
      <c r="E116" s="10"/>
      <c r="F116" s="11"/>
    </row>
    <row r="117" ht="16.5" customHeight="1" spans="1:6">
      <c r="A117" s="19"/>
      <c r="B117" s="10"/>
      <c r="C117" s="10"/>
      <c r="D117" s="10"/>
      <c r="E117" s="10"/>
      <c r="F117" s="11"/>
    </row>
    <row r="118" ht="16.5" customHeight="1" spans="1:6">
      <c r="A118" s="19"/>
      <c r="B118" s="10"/>
      <c r="C118" s="10"/>
      <c r="D118" s="10"/>
      <c r="E118" s="10"/>
      <c r="F118" s="11"/>
    </row>
    <row r="119" ht="17.25" customHeight="1" spans="1:6">
      <c r="A119" s="19"/>
      <c r="B119" s="10"/>
      <c r="C119" s="10"/>
      <c r="D119" s="10"/>
      <c r="E119" s="10"/>
      <c r="F119" s="11"/>
    </row>
    <row r="120" ht="16.5" customHeight="1" spans="1:6">
      <c r="A120" s="19"/>
      <c r="B120" s="10"/>
      <c r="C120" s="10"/>
      <c r="D120" s="10"/>
      <c r="E120" s="10"/>
      <c r="F120" s="11"/>
    </row>
    <row r="121" ht="16.5" customHeight="1" spans="1:6">
      <c r="A121" s="19"/>
      <c r="B121" s="10"/>
      <c r="C121" s="10"/>
      <c r="D121" s="10"/>
      <c r="E121" s="10"/>
      <c r="F121" s="11"/>
    </row>
    <row r="122" ht="17.25" customHeight="1" spans="1:6">
      <c r="A122" s="19"/>
      <c r="B122" s="10"/>
      <c r="C122" s="10"/>
      <c r="D122" s="10"/>
      <c r="E122" s="10"/>
      <c r="F122" s="11"/>
    </row>
    <row r="123" ht="16.5" customHeight="1" spans="1:6">
      <c r="A123" s="19"/>
      <c r="B123" s="10"/>
      <c r="C123" s="10"/>
      <c r="D123" s="10"/>
      <c r="E123" s="10"/>
      <c r="F123" s="11"/>
    </row>
    <row r="124" ht="16.9" customHeight="1" spans="1:6">
      <c r="A124" s="19"/>
      <c r="B124" s="10"/>
      <c r="C124" s="10"/>
      <c r="D124" s="10"/>
      <c r="E124" s="10"/>
      <c r="F124" s="11"/>
    </row>
    <row r="125" ht="16.5" customHeight="1" spans="1:4">
      <c r="A125" s="30" t="s">
        <v>61</v>
      </c>
      <c r="B125" s="21"/>
      <c r="C125" s="21"/>
      <c r="D125" s="21"/>
    </row>
    <row r="126" ht="12" customHeight="1" spans="1:6">
      <c r="A126" s="32"/>
      <c r="B126" s="32"/>
      <c r="C126" s="32"/>
      <c r="D126" s="32"/>
      <c r="E126" s="32"/>
      <c r="F126" s="32"/>
    </row>
    <row r="127" ht="29.25" customHeight="1" spans="2:3">
      <c r="B127" s="1" t="s">
        <v>16</v>
      </c>
      <c r="C127" s="1"/>
    </row>
    <row r="128" ht="16.5" customHeight="1" spans="1:6">
      <c r="A128" s="3" t="s">
        <v>31</v>
      </c>
      <c r="B128" s="3"/>
      <c r="C128" s="3"/>
      <c r="D128" s="3"/>
      <c r="E128" s="3"/>
      <c r="F128" s="3"/>
    </row>
    <row r="129" ht="16.5" customHeight="1" spans="1:3">
      <c r="A129" s="33" t="s">
        <v>9</v>
      </c>
      <c r="B129" s="33"/>
      <c r="C129" s="33"/>
    </row>
    <row r="130" ht="17.65" customHeight="1" spans="1:6">
      <c r="A130" s="5" t="s">
        <v>18</v>
      </c>
      <c r="B130" s="6" t="s">
        <v>19</v>
      </c>
      <c r="C130" s="6" t="s">
        <v>20</v>
      </c>
      <c r="D130" s="6" t="s">
        <v>21</v>
      </c>
      <c r="E130" s="6" t="s">
        <v>22</v>
      </c>
      <c r="F130" s="34" t="s">
        <v>23</v>
      </c>
    </row>
    <row r="131" ht="16.5" customHeight="1" spans="1:6">
      <c r="A131" s="8">
        <v>419</v>
      </c>
      <c r="B131" s="9" t="s">
        <v>62</v>
      </c>
      <c r="C131" s="10"/>
      <c r="D131" s="10"/>
      <c r="E131" s="10"/>
      <c r="F131" s="11"/>
    </row>
    <row r="132" ht="17.25" customHeight="1" spans="1:6">
      <c r="A132" s="23" t="s">
        <v>63</v>
      </c>
      <c r="B132" s="9" t="s">
        <v>64</v>
      </c>
      <c r="C132" s="14" t="s">
        <v>46</v>
      </c>
      <c r="D132" s="15">
        <v>17</v>
      </c>
      <c r="E132" s="16">
        <f>310.32*0.95</f>
        <v>294.804</v>
      </c>
      <c r="F132" s="17">
        <f>D132*E132</f>
        <v>5011.668</v>
      </c>
    </row>
    <row r="133" ht="16.5" customHeight="1" spans="1:6">
      <c r="A133" s="19"/>
      <c r="B133" s="10"/>
      <c r="C133" s="10"/>
      <c r="D133" s="10"/>
      <c r="E133" s="10"/>
      <c r="F133" s="11"/>
    </row>
    <row r="134" ht="16.5" customHeight="1" spans="1:6">
      <c r="A134" s="19"/>
      <c r="B134" s="10"/>
      <c r="C134" s="10"/>
      <c r="D134" s="10"/>
      <c r="E134" s="10"/>
      <c r="F134" s="11"/>
    </row>
    <row r="135" ht="17.25" customHeight="1" spans="1:6">
      <c r="A135" s="19"/>
      <c r="B135" s="10"/>
      <c r="C135" s="10"/>
      <c r="D135" s="10"/>
      <c r="E135" s="10"/>
      <c r="F135" s="11"/>
    </row>
    <row r="136" ht="16.5" customHeight="1" spans="1:6">
      <c r="A136" s="19"/>
      <c r="B136" s="10"/>
      <c r="C136" s="10"/>
      <c r="D136" s="10"/>
      <c r="E136" s="10"/>
      <c r="F136" s="11"/>
    </row>
    <row r="137" ht="16.5" customHeight="1" spans="1:6">
      <c r="A137" s="19"/>
      <c r="B137" s="10"/>
      <c r="C137" s="10"/>
      <c r="D137" s="10"/>
      <c r="E137" s="10"/>
      <c r="F137" s="11"/>
    </row>
    <row r="138" ht="17.25" customHeight="1" spans="1:6">
      <c r="A138" s="19"/>
      <c r="B138" s="10"/>
      <c r="C138" s="10"/>
      <c r="D138" s="10"/>
      <c r="E138" s="10"/>
      <c r="F138" s="11"/>
    </row>
    <row r="139" ht="16.5" customHeight="1" spans="1:6">
      <c r="A139" s="19"/>
      <c r="B139" s="10"/>
      <c r="C139" s="10"/>
      <c r="D139" s="10"/>
      <c r="E139" s="10"/>
      <c r="F139" s="11"/>
    </row>
    <row r="140" ht="16.5" customHeight="1" spans="1:6">
      <c r="A140" s="19"/>
      <c r="B140" s="10"/>
      <c r="C140" s="10"/>
      <c r="D140" s="10"/>
      <c r="E140" s="10"/>
      <c r="F140" s="11"/>
    </row>
    <row r="141" ht="17.25" customHeight="1" spans="1:6">
      <c r="A141" s="19"/>
      <c r="B141" s="10"/>
      <c r="C141" s="10"/>
      <c r="D141" s="10"/>
      <c r="E141" s="10"/>
      <c r="F141" s="11"/>
    </row>
    <row r="142" ht="16.5" customHeight="1" spans="1:6">
      <c r="A142" s="19"/>
      <c r="B142" s="10"/>
      <c r="C142" s="10"/>
      <c r="D142" s="10"/>
      <c r="E142" s="10"/>
      <c r="F142" s="11"/>
    </row>
    <row r="143" ht="16.5" customHeight="1" spans="1:6">
      <c r="A143" s="19"/>
      <c r="B143" s="10"/>
      <c r="C143" s="10"/>
      <c r="D143" s="10"/>
      <c r="E143" s="10"/>
      <c r="F143" s="11"/>
    </row>
    <row r="144" ht="17.25" customHeight="1" spans="1:6">
      <c r="A144" s="19"/>
      <c r="B144" s="10"/>
      <c r="C144" s="10"/>
      <c r="D144" s="10"/>
      <c r="E144" s="10"/>
      <c r="F144" s="11"/>
    </row>
    <row r="145" ht="16.5" customHeight="1" spans="1:6">
      <c r="A145" s="19"/>
      <c r="B145" s="10"/>
      <c r="C145" s="10"/>
      <c r="D145" s="10"/>
      <c r="E145" s="10"/>
      <c r="F145" s="11"/>
    </row>
    <row r="146" ht="16.5" customHeight="1" spans="1:6">
      <c r="A146" s="19"/>
      <c r="B146" s="10"/>
      <c r="C146" s="10"/>
      <c r="D146" s="10"/>
      <c r="E146" s="10"/>
      <c r="F146" s="11"/>
    </row>
    <row r="147" ht="17.25" customHeight="1" spans="1:6">
      <c r="A147" s="19"/>
      <c r="B147" s="10"/>
      <c r="C147" s="10"/>
      <c r="D147" s="10"/>
      <c r="E147" s="10"/>
      <c r="F147" s="11"/>
    </row>
    <row r="148" ht="16.5" customHeight="1" spans="1:6">
      <c r="A148" s="19"/>
      <c r="B148" s="10"/>
      <c r="C148" s="10"/>
      <c r="D148" s="10"/>
      <c r="E148" s="10"/>
      <c r="F148" s="11"/>
    </row>
    <row r="149" ht="16.5" customHeight="1" spans="1:6">
      <c r="A149" s="19"/>
      <c r="B149" s="10"/>
      <c r="C149" s="10"/>
      <c r="D149" s="10"/>
      <c r="E149" s="10"/>
      <c r="F149" s="11"/>
    </row>
    <row r="150" ht="17.25" customHeight="1" spans="1:6">
      <c r="A150" s="19"/>
      <c r="B150" s="10"/>
      <c r="C150" s="10"/>
      <c r="D150" s="10"/>
      <c r="E150" s="10"/>
      <c r="F150" s="11"/>
    </row>
    <row r="151" ht="16.5" customHeight="1" spans="1:6">
      <c r="A151" s="19"/>
      <c r="B151" s="10"/>
      <c r="C151" s="10"/>
      <c r="D151" s="10"/>
      <c r="E151" s="10"/>
      <c r="F151" s="11"/>
    </row>
    <row r="152" ht="17.25" customHeight="1" spans="1:6">
      <c r="A152" s="19"/>
      <c r="B152" s="10"/>
      <c r="C152" s="10"/>
      <c r="D152" s="10"/>
      <c r="E152" s="10"/>
      <c r="F152" s="11"/>
    </row>
    <row r="153" ht="16.5" customHeight="1" spans="1:6">
      <c r="A153" s="19"/>
      <c r="B153" s="10"/>
      <c r="C153" s="10"/>
      <c r="D153" s="10"/>
      <c r="E153" s="10"/>
      <c r="F153" s="11"/>
    </row>
    <row r="154" ht="16.5" customHeight="1" spans="1:6">
      <c r="A154" s="19"/>
      <c r="B154" s="10"/>
      <c r="C154" s="10"/>
      <c r="D154" s="10"/>
      <c r="E154" s="10"/>
      <c r="F154" s="11"/>
    </row>
    <row r="155" ht="17.25" customHeight="1" spans="1:6">
      <c r="A155" s="19"/>
      <c r="B155" s="10"/>
      <c r="C155" s="10"/>
      <c r="D155" s="10"/>
      <c r="E155" s="10"/>
      <c r="F155" s="11"/>
    </row>
    <row r="156" ht="16.5" customHeight="1" spans="1:6">
      <c r="A156" s="19"/>
      <c r="B156" s="10"/>
      <c r="C156" s="10"/>
      <c r="D156" s="10"/>
      <c r="E156" s="10"/>
      <c r="F156" s="11"/>
    </row>
    <row r="157" ht="16.5" customHeight="1" spans="1:6">
      <c r="A157" s="19"/>
      <c r="B157" s="10"/>
      <c r="C157" s="10"/>
      <c r="D157" s="10"/>
      <c r="E157" s="10"/>
      <c r="F157" s="11"/>
    </row>
    <row r="158" ht="17.25" customHeight="1" spans="1:6">
      <c r="A158" s="19"/>
      <c r="B158" s="10"/>
      <c r="C158" s="10"/>
      <c r="D158" s="10"/>
      <c r="E158" s="10"/>
      <c r="F158" s="11"/>
    </row>
    <row r="159" ht="16.5" customHeight="1" spans="1:6">
      <c r="A159" s="19"/>
      <c r="B159" s="10"/>
      <c r="C159" s="10"/>
      <c r="D159" s="10"/>
      <c r="E159" s="10"/>
      <c r="F159" s="11"/>
    </row>
    <row r="160" ht="16.5" customHeight="1" spans="1:6">
      <c r="A160" s="19"/>
      <c r="B160" s="10"/>
      <c r="C160" s="10"/>
      <c r="D160" s="10"/>
      <c r="E160" s="10"/>
      <c r="F160" s="11"/>
    </row>
    <row r="161" ht="17.25" customHeight="1" spans="1:6">
      <c r="A161" s="19"/>
      <c r="B161" s="10"/>
      <c r="C161" s="10"/>
      <c r="D161" s="10"/>
      <c r="E161" s="10"/>
      <c r="F161" s="11"/>
    </row>
    <row r="162" ht="16.5" customHeight="1" spans="1:6">
      <c r="A162" s="19"/>
      <c r="B162" s="10"/>
      <c r="C162" s="10"/>
      <c r="D162" s="10"/>
      <c r="E162" s="10"/>
      <c r="F162" s="11"/>
    </row>
    <row r="163" ht="16.5" customHeight="1" spans="1:6">
      <c r="A163" s="19"/>
      <c r="B163" s="10"/>
      <c r="C163" s="10"/>
      <c r="D163" s="10"/>
      <c r="E163" s="10"/>
      <c r="F163" s="11"/>
    </row>
    <row r="164" ht="17.25" customHeight="1" spans="1:6">
      <c r="A164" s="19"/>
      <c r="B164" s="10"/>
      <c r="C164" s="10"/>
      <c r="D164" s="10"/>
      <c r="E164" s="10"/>
      <c r="F164" s="11"/>
    </row>
    <row r="165" ht="16.5" customHeight="1" spans="1:6">
      <c r="A165" s="19"/>
      <c r="B165" s="10"/>
      <c r="C165" s="10"/>
      <c r="D165" s="10"/>
      <c r="E165" s="10"/>
      <c r="F165" s="11"/>
    </row>
    <row r="166" ht="16.9" customHeight="1" spans="1:6">
      <c r="A166" s="19"/>
      <c r="B166" s="10"/>
      <c r="C166" s="10"/>
      <c r="D166" s="10"/>
      <c r="E166" s="10"/>
      <c r="F166" s="11"/>
    </row>
    <row r="167" ht="16.5" customHeight="1" spans="1:4">
      <c r="A167" s="30" t="s">
        <v>65</v>
      </c>
      <c r="B167" s="21"/>
      <c r="C167" s="21"/>
      <c r="D167" s="21"/>
    </row>
    <row r="168" ht="12" customHeight="1" spans="1:6">
      <c r="A168" s="32"/>
      <c r="B168" s="32"/>
      <c r="C168" s="32"/>
      <c r="D168" s="32"/>
      <c r="E168" s="32"/>
      <c r="F168" s="32"/>
    </row>
  </sheetData>
  <mergeCells count="25">
    <mergeCell ref="B1:F1"/>
    <mergeCell ref="A2:F2"/>
    <mergeCell ref="A3:F3"/>
    <mergeCell ref="A41:F41"/>
    <mergeCell ref="A42:F42"/>
    <mergeCell ref="B43:C43"/>
    <mergeCell ref="D43:F43"/>
    <mergeCell ref="A44:F44"/>
    <mergeCell ref="A45:F45"/>
    <mergeCell ref="A83:D83"/>
    <mergeCell ref="A84:F84"/>
    <mergeCell ref="B85:C85"/>
    <mergeCell ref="D85:F85"/>
    <mergeCell ref="A86:F86"/>
    <mergeCell ref="B87:C87"/>
    <mergeCell ref="D87:F87"/>
    <mergeCell ref="A125:D125"/>
    <mergeCell ref="A126:F126"/>
    <mergeCell ref="B127:C127"/>
    <mergeCell ref="D127:F127"/>
    <mergeCell ref="A128:F128"/>
    <mergeCell ref="A129:C129"/>
    <mergeCell ref="D129:F129"/>
    <mergeCell ref="A167:D167"/>
    <mergeCell ref="A168:F168"/>
  </mergeCells>
  <pageMargins left="0.7" right="0.7" top="0.75" bottom="0.75" header="0.3" footer="0.3"/>
  <pageSetup paperSize="9" scale="93" orientation="portrait"/>
  <headerFooter/>
  <rowBreaks count="3" manualBreakCount="3">
    <brk id="41" max="16383" man="1"/>
    <brk id="84" max="16383" man="1"/>
    <brk id="12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llPDFLib program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 Title</dc:title>
  <dc:subject>None</dc:subject>
  <dc:creator>Windows 9x/NT/2000/XP User</dc:creator>
  <cp:keywords>llPDFLib</cp:keywords>
  <cp:lastModifiedBy>Administrator</cp:lastModifiedBy>
  <dcterms:created xsi:type="dcterms:W3CDTF">2024-07-04T16:25:00Z</dcterms:created>
  <dcterms:modified xsi:type="dcterms:W3CDTF">2024-07-25T07:39:56Z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2024-07-04T08:27:23Z</vt:filetime>
  </property>
  <property fmtid="{D5CDD505-2E9C-101B-9397-08002B2CF9AE}" pid="4" name="ICV">
    <vt:lpwstr>04D6EF924D3D45B49C1C6AF2162C8B81_13</vt:lpwstr>
  </property>
  <property fmtid="{D5CDD505-2E9C-101B-9397-08002B2CF9AE}" pid="5" name="KSOProductBuildVer">
    <vt:lpwstr>2052-12.1.0.17147</vt:lpwstr>
  </property>
</Properties>
</file>