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【5.4】投标报价汇总表(2位小数)" sheetId="1" r:id="rId1"/>
    <sheet name="【5.1】工程量清单表(2位小数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<sst xmlns="http://schemas.openxmlformats.org/spreadsheetml/2006/main" count="110" uniqueCount="79">
  <si>
    <t>投标报价汇总表</t>
  </si>
  <si>
    <t>标段：重庆市铜梁区福果镇河兴村和西山村2025年第二批乡村振兴泥结石路硬化项目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</si>
  <si>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</si>
  <si>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</si>
  <si>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</si>
  <si>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</si>
  <si>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</si>
  <si>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</si>
  <si>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</si>
  <si>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</si>
  <si>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</si>
  <si>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</si>
  <si>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</si>
  <si>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</si>
  <si>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</si>
  <si>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</si>
  <si>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第100章至700章清单合计</t>
  </si>
  <si>
    <t>5</t>
  </si>
  <si>
    <t>已包含在清单合计中的材料、工程设备、专业工程暂估价合计</t>
  </si>
  <si>
    <t>6</t>
  </si>
  <si>
    <t>清单合计减去材料、工程设备、专业工程暂估价
合计(即4-5)=6</t>
  </si>
  <si>
    <t>7</t>
  </si>
  <si>
    <t>计日工合计</t>
  </si>
  <si>
    <t>8</t>
  </si>
  <si>
    <t>暂列金额(不含计日工总额)</t>
  </si>
  <si>
    <t>9</t>
  </si>
  <si>
    <t>投标报价(4+7+8)=9</t>
  </si>
  <si>
    <t>工程量清单表</t>
  </si>
  <si>
    <t>标段: 重庆市铜梁区福果镇河兴村和西山村2025年第二批乡村振兴泥结石路硬化项目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</si>
  <si>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</si>
  <si>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</si>
  <si>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</si>
  <si>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</si>
  <si>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</si>
  <si>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</si>
  <si>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</si>
  <si>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</si>
  <si>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</si>
  <si>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</si>
  <si>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</si>
  <si>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</si>
  <si>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</si>
  <si>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</si>
  <si>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1.000</t>
  </si>
  <si>
    <t>102</t>
  </si>
  <si>
    <t>工程管理</t>
  </si>
  <si>
    <t>102-3</t>
  </si>
  <si>
    <t>安全生产费</t>
  </si>
  <si>
    <t>清单  第 100 章合计   人民币</t>
  </si>
  <si>
    <t>202</t>
  </si>
  <si>
    <t>场地清理</t>
  </si>
  <si>
    <t>202-1</t>
  </si>
  <si>
    <t>清理与掘除</t>
  </si>
  <si>
    <t>清理现场（含杂草、表土等清除）</t>
  </si>
  <si>
    <t>m2</t>
  </si>
  <si>
    <t>564.900</t>
  </si>
  <si>
    <t>203</t>
  </si>
  <si>
    <t>挖方路基</t>
  </si>
  <si>
    <t>203-1</t>
  </si>
  <si>
    <t>路基挖方</t>
  </si>
  <si>
    <t>挖路基土石方（含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</si>
  <si>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</si>
  <si>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30.000</t>
  </si>
  <si>
    <t>-b</t>
  </si>
  <si>
    <t>土边沟（含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</si>
  <si>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64.560</t>
  </si>
  <si>
    <t>清单  第 200 章合计   人民币</t>
  </si>
  <si>
    <t>302</t>
  </si>
  <si>
    <t>垫层</t>
  </si>
  <si>
    <t>302-1</t>
  </si>
  <si>
    <t>碎石垫层（河兴村455米、西山村352米）</t>
  </si>
  <si>
    <t>5cm级配碎石调平层</t>
  </si>
  <si>
    <t>2824.500</t>
  </si>
  <si>
    <t>312</t>
  </si>
  <si>
    <t>水泥混凝土面板</t>
  </si>
  <si>
    <t>312-1</t>
  </si>
  <si>
    <t>水泥混凝土面板（河兴村455米、西山村352米）</t>
  </si>
  <si>
    <t>厚20cmC30混凝土面层（商品砼）</t>
  </si>
  <si>
    <t>清单  第 300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</si>
</sst>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left" shrinkToFit="1"/>
    </xf>
    <xf numFmtId="0" fontId="2" fillId="0" borderId="5" xfId="0" applyFont="1" applyBorder="1" applyAlignment="1">
      <alignment horizontal="center" shrinkToFit="1"/>
    </xf>
    <xf numFmtId="0" fontId="3" fillId="0" borderId="5" xfId="0" applyFont="1" applyBorder="1" applyAlignment="1">
      <alignment horizontal="right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wrapText="1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shrinkToFit="1"/>
    </xf>
    <xf numFmtId="176" fontId="3" fillId="0" borderId="5" xfId="0" applyNumberFormat="1" applyFont="1" applyBorder="1" applyAlignment="1">
      <alignment horizontal="right" shrinkToFit="1"/>
    </xf>
    <xf numFmtId="176" fontId="3" fillId="0" borderId="8" xfId="0" applyNumberFormat="1" applyFont="1" applyBorder="1" applyAlignment="1">
      <alignment horizontal="right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5.7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3">
      <c r="A2" s="2" t="s">
        <v>1</v>
      </c>
      <c r="B2" s="2"/>
      <c r="C2" s="2"/>
    </row>
    <row r="3" ht="27.85" customHeight="1" spans="1:5">
      <c r="A3" s="18" t="s">
        <v>2</v>
      </c>
      <c r="B3" s="19" t="s">
        <v>3</v>
      </c>
      <c r="C3" s="19" t="s">
        <v>4</v>
      </c>
      <c r="D3" s="19"/>
      <c r="E3" s="25" t="s">
        <v>5</v>
      </c>
    </row>
    <row r="4" ht="28.55" customHeight="1" spans="1:5">
      <c r="A4" s="20" t="s">
        <v>6</v>
      </c>
      <c r="B4" s="21" t="s">
        <v>7</v>
      </c>
      <c r="C4" s="21" t="s">
        <v>8</v>
      </c>
      <c r="D4" s="21"/>
      <c r="E4" s="26">
        <f>'【5.1】工程量清单表(2位小数)'!C41</f>
        <v>6544.892</v>
      </c>
    </row>
    <row r="5" ht="27.85" customHeight="1" spans="1:5">
      <c r="A5" s="20" t="s">
        <v>9</v>
      </c>
      <c r="B5" s="21" t="s">
        <v>10</v>
      </c>
      <c r="C5" s="21" t="s">
        <v>11</v>
      </c>
      <c r="D5" s="21"/>
      <c r="E5" s="26">
        <f>'【5.1】工程量清单表(2位小数)'!C84</f>
        <v>2799.38115</v>
      </c>
    </row>
    <row r="6" ht="28.55" customHeight="1" spans="1:5">
      <c r="A6" s="20" t="s">
        <v>12</v>
      </c>
      <c r="B6" s="21" t="s">
        <v>13</v>
      </c>
      <c r="C6" s="21" t="s">
        <v>14</v>
      </c>
      <c r="D6" s="21"/>
      <c r="E6" s="26">
        <f>'【5.1】工程量清单表(2位小数)'!C127</f>
        <v>343539.69825</v>
      </c>
    </row>
    <row r="7" ht="27.85" customHeight="1" spans="1:5">
      <c r="A7" s="20" t="s">
        <v>15</v>
      </c>
      <c r="B7" s="20" t="s">
        <v>16</v>
      </c>
      <c r="C7" s="20"/>
      <c r="D7" s="20"/>
      <c r="E7" s="26">
        <f>E4+E5+E6</f>
        <v>352883.9714</v>
      </c>
    </row>
    <row r="8" ht="27.85" customHeight="1" spans="1:5">
      <c r="A8" s="20" t="s">
        <v>17</v>
      </c>
      <c r="B8" s="22" t="s">
        <v>18</v>
      </c>
      <c r="C8" s="22"/>
      <c r="D8" s="22"/>
      <c r="E8" s="26"/>
    </row>
    <row r="9" ht="27.85" customHeight="1" spans="1:5">
      <c r="A9" s="20" t="s">
        <v>19</v>
      </c>
      <c r="B9" s="23" t="s">
        <v>20</v>
      </c>
      <c r="C9" s="23"/>
      <c r="D9" s="23"/>
      <c r="E9" s="26">
        <f>E7</f>
        <v>352883.9714</v>
      </c>
    </row>
    <row r="10" ht="27.1" customHeight="1" spans="1:5">
      <c r="A10" s="20" t="s">
        <v>21</v>
      </c>
      <c r="B10" s="22" t="s">
        <v>22</v>
      </c>
      <c r="C10" s="22"/>
      <c r="D10" s="22"/>
      <c r="E10" s="26"/>
    </row>
    <row r="11" ht="27.85" customHeight="1" spans="1:5">
      <c r="A11" s="20" t="s">
        <v>23</v>
      </c>
      <c r="B11" s="22" t="s">
        <v>24</v>
      </c>
      <c r="C11" s="22"/>
      <c r="D11" s="22"/>
      <c r="E11" s="26"/>
    </row>
    <row r="12" ht="27.85" customHeight="1" spans="1:5">
      <c r="A12" s="10" t="s">
        <v>25</v>
      </c>
      <c r="B12" s="24" t="s">
        <v>26</v>
      </c>
      <c r="C12" s="24"/>
      <c r="D12" s="24"/>
      <c r="E12" s="27">
        <f>E7</f>
        <v>352883.9714</v>
      </c>
    </row>
  </sheetData>
  <mergeCells count="12">
    <mergeCell ref="A1:E1"/>
    <mergeCell ref="A2:C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workbookViewId="0">
      <selection activeCell="I56" sqref="I56"/>
    </sheetView>
  </sheetViews>
  <sheetFormatPr defaultColWidth="9" defaultRowHeight="15.7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27</v>
      </c>
      <c r="B1" s="1"/>
      <c r="C1" s="1"/>
      <c r="D1" s="1"/>
      <c r="E1" s="1"/>
      <c r="F1" s="1"/>
    </row>
    <row r="2" ht="16.85" customHeight="1" spans="1:6">
      <c r="A2" s="2" t="s">
        <v>28</v>
      </c>
      <c r="B2" s="2"/>
      <c r="C2" s="2"/>
      <c r="D2" s="2"/>
      <c r="E2" s="2" t="s">
        <v>29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14" t="s">
        <v>35</v>
      </c>
    </row>
    <row r="5" ht="16.1" customHeight="1" spans="1:6">
      <c r="A5" s="6" t="s">
        <v>36</v>
      </c>
      <c r="B5" s="7" t="s">
        <v>37</v>
      </c>
      <c r="C5" s="8"/>
      <c r="D5" s="9"/>
      <c r="E5" s="9"/>
      <c r="F5" s="15"/>
    </row>
    <row r="6" ht="16.85" customHeight="1" spans="1:6">
      <c r="A6" s="6" t="s">
        <v>38</v>
      </c>
      <c r="B6" s="7" t="s">
        <v>39</v>
      </c>
      <c r="C6" s="8"/>
      <c r="D6" s="9"/>
      <c r="E6" s="9"/>
      <c r="F6" s="15"/>
    </row>
    <row r="7" ht="16.1" customHeight="1" spans="1:6">
      <c r="A7" s="6" t="s">
        <v>40</v>
      </c>
      <c r="B7" s="7" t="s">
        <v>41</v>
      </c>
      <c r="C7" s="8" t="s">
        <v>42</v>
      </c>
      <c r="D7" s="9" t="s">
        <v>43</v>
      </c>
      <c r="E7" s="16">
        <f>1450.39*0.95</f>
        <v>1377.8705</v>
      </c>
      <c r="F7" s="17">
        <f>E7*D7</f>
        <v>1377.8705</v>
      </c>
    </row>
    <row r="8" ht="16.1" customHeight="1" spans="1:6">
      <c r="A8" s="6" t="s">
        <v>44</v>
      </c>
      <c r="B8" s="7" t="s">
        <v>45</v>
      </c>
      <c r="C8" s="8"/>
      <c r="D8" s="9"/>
      <c r="E8" s="16"/>
      <c r="F8" s="17"/>
    </row>
    <row r="9" ht="16.85" customHeight="1" spans="1:6">
      <c r="A9" s="6" t="s">
        <v>46</v>
      </c>
      <c r="B9" s="7" t="s">
        <v>47</v>
      </c>
      <c r="C9" s="8" t="s">
        <v>42</v>
      </c>
      <c r="D9" s="9" t="s">
        <v>43</v>
      </c>
      <c r="E9" s="16">
        <f>5438.97*0.95</f>
        <v>5167.0215</v>
      </c>
      <c r="F9" s="17">
        <f>E9*D9</f>
        <v>5167.0215</v>
      </c>
    </row>
    <row r="10" ht="16.1" customHeight="1" spans="1:6">
      <c r="A10" s="6"/>
      <c r="B10" s="7"/>
      <c r="C10" s="8"/>
      <c r="D10" s="9"/>
      <c r="E10" s="9"/>
      <c r="F10" s="15"/>
    </row>
    <row r="11" ht="16.1" customHeight="1" spans="1:6">
      <c r="A11" s="6"/>
      <c r="B11" s="7"/>
      <c r="C11" s="8"/>
      <c r="D11" s="9"/>
      <c r="E11" s="9"/>
      <c r="F11" s="15"/>
    </row>
    <row r="12" ht="16.85" customHeight="1" spans="1:6">
      <c r="A12" s="6"/>
      <c r="B12" s="7"/>
      <c r="C12" s="8"/>
      <c r="D12" s="9"/>
      <c r="E12" s="9"/>
      <c r="F12" s="15"/>
    </row>
    <row r="13" ht="16.1" customHeight="1" spans="1:6">
      <c r="A13" s="6"/>
      <c r="B13" s="7"/>
      <c r="C13" s="8"/>
      <c r="D13" s="9"/>
      <c r="E13" s="9"/>
      <c r="F13" s="15"/>
    </row>
    <row r="14" ht="16.1" customHeight="1" spans="1:6">
      <c r="A14" s="6"/>
      <c r="B14" s="7"/>
      <c r="C14" s="8"/>
      <c r="D14" s="9"/>
      <c r="E14" s="9"/>
      <c r="F14" s="15"/>
    </row>
    <row r="15" ht="16.85" customHeight="1" spans="1:6">
      <c r="A15" s="6"/>
      <c r="B15" s="7"/>
      <c r="C15" s="8"/>
      <c r="D15" s="9"/>
      <c r="E15" s="9"/>
      <c r="F15" s="15"/>
    </row>
    <row r="16" ht="16.1" customHeight="1" spans="1:6">
      <c r="A16" s="6"/>
      <c r="B16" s="7"/>
      <c r="C16" s="8"/>
      <c r="D16" s="9"/>
      <c r="E16" s="9"/>
      <c r="F16" s="15"/>
    </row>
    <row r="17" ht="16.1" customHeight="1" spans="1:6">
      <c r="A17" s="6"/>
      <c r="B17" s="7"/>
      <c r="C17" s="8"/>
      <c r="D17" s="9"/>
      <c r="E17" s="9"/>
      <c r="F17" s="15"/>
    </row>
    <row r="18" ht="16.85" customHeight="1" spans="1:6">
      <c r="A18" s="6"/>
      <c r="B18" s="7"/>
      <c r="C18" s="8"/>
      <c r="D18" s="9"/>
      <c r="E18" s="9"/>
      <c r="F18" s="15"/>
    </row>
    <row r="19" ht="16.1" customHeight="1" spans="1:6">
      <c r="A19" s="6"/>
      <c r="B19" s="7"/>
      <c r="C19" s="8"/>
      <c r="D19" s="9"/>
      <c r="E19" s="9"/>
      <c r="F19" s="15"/>
    </row>
    <row r="20" ht="16.1" customHeight="1" spans="1:6">
      <c r="A20" s="6"/>
      <c r="B20" s="7"/>
      <c r="C20" s="8"/>
      <c r="D20" s="9"/>
      <c r="E20" s="9"/>
      <c r="F20" s="15"/>
    </row>
    <row r="21" ht="16.85" customHeight="1" spans="1:6">
      <c r="A21" s="6"/>
      <c r="B21" s="7"/>
      <c r="C21" s="8"/>
      <c r="D21" s="9"/>
      <c r="E21" s="9"/>
      <c r="F21" s="15"/>
    </row>
    <row r="22" ht="16.1" customHeight="1" spans="1:6">
      <c r="A22" s="6"/>
      <c r="B22" s="7"/>
      <c r="C22" s="8"/>
      <c r="D22" s="9"/>
      <c r="E22" s="9"/>
      <c r="F22" s="15"/>
    </row>
    <row r="23" ht="16.1" customHeight="1" spans="1:6">
      <c r="A23" s="6"/>
      <c r="B23" s="7"/>
      <c r="C23" s="8"/>
      <c r="D23" s="9"/>
      <c r="E23" s="9"/>
      <c r="F23" s="15"/>
    </row>
    <row r="24" ht="16.85" customHeight="1" spans="1:6">
      <c r="A24" s="6"/>
      <c r="B24" s="7"/>
      <c r="C24" s="8"/>
      <c r="D24" s="9"/>
      <c r="E24" s="9"/>
      <c r="F24" s="15"/>
    </row>
    <row r="25" ht="16.1" customHeight="1" spans="1:6">
      <c r="A25" s="6"/>
      <c r="B25" s="7"/>
      <c r="C25" s="8"/>
      <c r="D25" s="9"/>
      <c r="E25" s="9"/>
      <c r="F25" s="15"/>
    </row>
    <row r="26" ht="16.85" customHeight="1" spans="1:6">
      <c r="A26" s="6"/>
      <c r="B26" s="7"/>
      <c r="C26" s="8"/>
      <c r="D26" s="9"/>
      <c r="E26" s="9"/>
      <c r="F26" s="15"/>
    </row>
    <row r="27" ht="16.1" customHeight="1" spans="1:6">
      <c r="A27" s="6"/>
      <c r="B27" s="7"/>
      <c r="C27" s="8"/>
      <c r="D27" s="9"/>
      <c r="E27" s="9"/>
      <c r="F27" s="15"/>
    </row>
    <row r="28" ht="16.1" customHeight="1" spans="1:6">
      <c r="A28" s="6"/>
      <c r="B28" s="7"/>
      <c r="C28" s="8"/>
      <c r="D28" s="9"/>
      <c r="E28" s="9"/>
      <c r="F28" s="15"/>
    </row>
    <row r="29" ht="16.85" customHeight="1" spans="1:6">
      <c r="A29" s="6"/>
      <c r="B29" s="7"/>
      <c r="C29" s="8"/>
      <c r="D29" s="9"/>
      <c r="E29" s="9"/>
      <c r="F29" s="15"/>
    </row>
    <row r="30" ht="16.1" customHeight="1" spans="1:6">
      <c r="A30" s="6"/>
      <c r="B30" s="7"/>
      <c r="C30" s="8"/>
      <c r="D30" s="9"/>
      <c r="E30" s="9"/>
      <c r="F30" s="15"/>
    </row>
    <row r="31" ht="16.1" customHeight="1" spans="1:6">
      <c r="A31" s="6"/>
      <c r="B31" s="7"/>
      <c r="C31" s="8"/>
      <c r="D31" s="9"/>
      <c r="E31" s="9"/>
      <c r="F31" s="15"/>
    </row>
    <row r="32" ht="16.85" customHeight="1" spans="1:6">
      <c r="A32" s="6"/>
      <c r="B32" s="7"/>
      <c r="C32" s="8"/>
      <c r="D32" s="9"/>
      <c r="E32" s="9"/>
      <c r="F32" s="15"/>
    </row>
    <row r="33" ht="16.1" customHeight="1" spans="1:6">
      <c r="A33" s="6"/>
      <c r="B33" s="7"/>
      <c r="C33" s="8"/>
      <c r="D33" s="9"/>
      <c r="E33" s="9"/>
      <c r="F33" s="15"/>
    </row>
    <row r="34" ht="16.1" customHeight="1" spans="1:6">
      <c r="A34" s="6"/>
      <c r="B34" s="7"/>
      <c r="C34" s="8"/>
      <c r="D34" s="9"/>
      <c r="E34" s="9"/>
      <c r="F34" s="15"/>
    </row>
    <row r="35" ht="16.85" customHeight="1" spans="1:6">
      <c r="A35" s="6"/>
      <c r="B35" s="7"/>
      <c r="C35" s="8"/>
      <c r="D35" s="9"/>
      <c r="E35" s="9"/>
      <c r="F35" s="15"/>
    </row>
    <row r="36" ht="16.1" customHeight="1" spans="1:6">
      <c r="A36" s="6"/>
      <c r="B36" s="7"/>
      <c r="C36" s="8"/>
      <c r="D36" s="9"/>
      <c r="E36" s="9"/>
      <c r="F36" s="15"/>
    </row>
    <row r="37" ht="16.1" customHeight="1" spans="1:6">
      <c r="A37" s="6"/>
      <c r="B37" s="7"/>
      <c r="C37" s="8"/>
      <c r="D37" s="9"/>
      <c r="E37" s="9"/>
      <c r="F37" s="15"/>
    </row>
    <row r="38" ht="16.85" customHeight="1" spans="1:6">
      <c r="A38" s="6"/>
      <c r="B38" s="7"/>
      <c r="C38" s="8"/>
      <c r="D38" s="9"/>
      <c r="E38" s="9"/>
      <c r="F38" s="15"/>
    </row>
    <row r="39" ht="16.1" customHeight="1" spans="1:6">
      <c r="A39" s="6"/>
      <c r="B39" s="7"/>
      <c r="C39" s="8"/>
      <c r="D39" s="9"/>
      <c r="E39" s="9"/>
      <c r="F39" s="15"/>
    </row>
    <row r="40" ht="16.1" customHeight="1" spans="1:6">
      <c r="A40" s="6"/>
      <c r="B40" s="7"/>
      <c r="C40" s="8"/>
      <c r="D40" s="9"/>
      <c r="E40" s="9"/>
      <c r="F40" s="15"/>
    </row>
    <row r="41" ht="32.95" customHeight="1" spans="1:6">
      <c r="A41" s="10"/>
      <c r="B41" s="11" t="s">
        <v>48</v>
      </c>
      <c r="C41" s="12">
        <f>F7+F9</f>
        <v>6544.892</v>
      </c>
      <c r="D41" s="12"/>
      <c r="E41" s="10"/>
      <c r="F41" s="10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27</v>
      </c>
      <c r="B44" s="1"/>
      <c r="C44" s="1"/>
      <c r="D44" s="1"/>
      <c r="E44" s="1"/>
      <c r="F44" s="1"/>
    </row>
    <row r="45" ht="16.85" customHeight="1" spans="1:6">
      <c r="A45" s="2" t="s">
        <v>28</v>
      </c>
      <c r="B45" s="2"/>
      <c r="C45" s="2"/>
      <c r="D45" s="2"/>
      <c r="E45" s="2" t="s">
        <v>29</v>
      </c>
      <c r="F45" s="2"/>
    </row>
    <row r="46" ht="32.95" customHeight="1" spans="1:6">
      <c r="A46" s="3" t="s">
        <v>11</v>
      </c>
      <c r="B46" s="3"/>
      <c r="C46" s="3"/>
      <c r="D46" s="3"/>
      <c r="E46" s="3"/>
      <c r="F46" s="3"/>
    </row>
    <row r="47" ht="16.85" customHeight="1" spans="1:6">
      <c r="A47" s="4" t="s">
        <v>30</v>
      </c>
      <c r="B47" s="5" t="s">
        <v>31</v>
      </c>
      <c r="C47" s="5" t="s">
        <v>32</v>
      </c>
      <c r="D47" s="5" t="s">
        <v>33</v>
      </c>
      <c r="E47" s="5" t="s">
        <v>34</v>
      </c>
      <c r="F47" s="14" t="s">
        <v>35</v>
      </c>
    </row>
    <row r="48" ht="16.1" customHeight="1" spans="1:6">
      <c r="A48" s="6" t="s">
        <v>49</v>
      </c>
      <c r="B48" s="7" t="s">
        <v>50</v>
      </c>
      <c r="C48" s="8"/>
      <c r="D48" s="9"/>
      <c r="E48" s="9"/>
      <c r="F48" s="15"/>
    </row>
    <row r="49" ht="16.85" customHeight="1" spans="1:6">
      <c r="A49" s="6" t="s">
        <v>51</v>
      </c>
      <c r="B49" s="7" t="s">
        <v>52</v>
      </c>
      <c r="C49" s="8"/>
      <c r="D49" s="9"/>
      <c r="E49" s="9"/>
      <c r="F49" s="15"/>
    </row>
    <row r="50" ht="16.1" customHeight="1" spans="1:6">
      <c r="A50" s="6" t="s">
        <v>40</v>
      </c>
      <c r="B50" s="7" t="s">
        <v>53</v>
      </c>
      <c r="C50" s="8" t="s">
        <v>54</v>
      </c>
      <c r="D50" s="9" t="s">
        <v>55</v>
      </c>
      <c r="E50" s="16">
        <f>1.73*0.95</f>
        <v>1.6435</v>
      </c>
      <c r="F50" s="17">
        <f>E50*D50</f>
        <v>928.41315</v>
      </c>
    </row>
    <row r="51" ht="16.1" customHeight="1" spans="1:6">
      <c r="A51" s="6" t="s">
        <v>56</v>
      </c>
      <c r="B51" s="7" t="s">
        <v>57</v>
      </c>
      <c r="C51" s="8"/>
      <c r="D51" s="9"/>
      <c r="E51" s="16"/>
      <c r="F51" s="17"/>
    </row>
    <row r="52" ht="16.85" customHeight="1" spans="1:6">
      <c r="A52" s="6" t="s">
        <v>58</v>
      </c>
      <c r="B52" s="7" t="s">
        <v>59</v>
      </c>
      <c r="C52" s="8"/>
      <c r="D52" s="9"/>
      <c r="E52" s="16"/>
      <c r="F52" s="17"/>
    </row>
    <row r="53" ht="64" customHeight="1" spans="1:6">
      <c r="A53" s="6" t="s">
        <v>40</v>
      </c>
      <c r="B53" s="13" t="s">
        <v>60</v>
      </c>
      <c r="C53" s="8" t="s">
        <v>61</v>
      </c>
      <c r="D53" s="9" t="s">
        <v>62</v>
      </c>
      <c r="E53" s="16">
        <f>14*0.95</f>
        <v>13.3</v>
      </c>
      <c r="F53" s="17">
        <f>E53*D53</f>
        <v>399</v>
      </c>
    </row>
    <row r="54" ht="63" customHeight="1" spans="1:6">
      <c r="A54" s="6" t="s">
        <v>63</v>
      </c>
      <c r="B54" s="13" t="s">
        <v>64</v>
      </c>
      <c r="C54" s="8" t="s">
        <v>61</v>
      </c>
      <c r="D54" s="9" t="s">
        <v>65</v>
      </c>
      <c r="E54" s="16">
        <f>24*0.95</f>
        <v>22.8</v>
      </c>
      <c r="F54" s="17">
        <f>E54*D54</f>
        <v>1471.968</v>
      </c>
    </row>
    <row r="55" ht="16.85" customHeight="1" spans="1:6">
      <c r="A55" s="6"/>
      <c r="B55" s="7"/>
      <c r="C55" s="8"/>
      <c r="D55" s="9"/>
      <c r="E55" s="9"/>
      <c r="F55" s="15"/>
    </row>
    <row r="56" ht="16.1" customHeight="1" spans="1:6">
      <c r="A56" s="6"/>
      <c r="B56" s="7"/>
      <c r="C56" s="8"/>
      <c r="D56" s="9"/>
      <c r="E56" s="9"/>
      <c r="F56" s="15"/>
    </row>
    <row r="57" ht="16.1" customHeight="1" spans="1:6">
      <c r="A57" s="6"/>
      <c r="B57" s="7"/>
      <c r="C57" s="8"/>
      <c r="D57" s="9"/>
      <c r="E57" s="9"/>
      <c r="F57" s="15"/>
    </row>
    <row r="58" ht="16.85" customHeight="1" spans="1:6">
      <c r="A58" s="6"/>
      <c r="B58" s="7"/>
      <c r="C58" s="8"/>
      <c r="D58" s="9"/>
      <c r="E58" s="9"/>
      <c r="F58" s="15"/>
    </row>
    <row r="59" ht="16.1" customHeight="1" spans="1:6">
      <c r="A59" s="6"/>
      <c r="B59" s="7"/>
      <c r="C59" s="8"/>
      <c r="D59" s="9"/>
      <c r="E59" s="9"/>
      <c r="F59" s="15"/>
    </row>
    <row r="60" ht="16.1" customHeight="1" spans="1:6">
      <c r="A60" s="6"/>
      <c r="B60" s="7"/>
      <c r="C60" s="8"/>
      <c r="D60" s="9"/>
      <c r="E60" s="9"/>
      <c r="F60" s="15"/>
    </row>
    <row r="61" ht="16.85" customHeight="1" spans="1:6">
      <c r="A61" s="6"/>
      <c r="B61" s="7"/>
      <c r="C61" s="8"/>
      <c r="D61" s="9"/>
      <c r="E61" s="9"/>
      <c r="F61" s="15"/>
    </row>
    <row r="62" ht="16.1" customHeight="1" spans="1:6">
      <c r="A62" s="6"/>
      <c r="B62" s="7"/>
      <c r="C62" s="8"/>
      <c r="D62" s="9"/>
      <c r="E62" s="9"/>
      <c r="F62" s="15"/>
    </row>
    <row r="63" ht="16.1" customHeight="1" spans="1:6">
      <c r="A63" s="6"/>
      <c r="B63" s="7"/>
      <c r="C63" s="8"/>
      <c r="D63" s="9"/>
      <c r="E63" s="9"/>
      <c r="F63" s="15"/>
    </row>
    <row r="64" ht="16.85" customHeight="1" spans="1:6">
      <c r="A64" s="6"/>
      <c r="B64" s="7"/>
      <c r="C64" s="8"/>
      <c r="D64" s="9"/>
      <c r="E64" s="9"/>
      <c r="F64" s="15"/>
    </row>
    <row r="65" ht="16.1" customHeight="1" spans="1:6">
      <c r="A65" s="6"/>
      <c r="B65" s="7"/>
      <c r="C65" s="8"/>
      <c r="D65" s="9"/>
      <c r="E65" s="9"/>
      <c r="F65" s="15"/>
    </row>
    <row r="66" ht="16.1" customHeight="1" spans="1:6">
      <c r="A66" s="6"/>
      <c r="B66" s="7"/>
      <c r="C66" s="8"/>
      <c r="D66" s="9"/>
      <c r="E66" s="9"/>
      <c r="F66" s="15"/>
    </row>
    <row r="67" ht="16.85" customHeight="1" spans="1:6">
      <c r="A67" s="6"/>
      <c r="B67" s="7"/>
      <c r="C67" s="8"/>
      <c r="D67" s="9"/>
      <c r="E67" s="9"/>
      <c r="F67" s="15"/>
    </row>
    <row r="68" ht="16.1" customHeight="1" spans="1:6">
      <c r="A68" s="6"/>
      <c r="B68" s="7"/>
      <c r="C68" s="8"/>
      <c r="D68" s="9"/>
      <c r="E68" s="9"/>
      <c r="F68" s="15"/>
    </row>
    <row r="69" ht="16.85" customHeight="1" spans="1:6">
      <c r="A69" s="6"/>
      <c r="B69" s="7"/>
      <c r="C69" s="8"/>
      <c r="D69" s="9"/>
      <c r="E69" s="9"/>
      <c r="F69" s="15"/>
    </row>
    <row r="70" ht="16.1" customHeight="1" spans="1:6">
      <c r="A70" s="6"/>
      <c r="B70" s="7"/>
      <c r="C70" s="8"/>
      <c r="D70" s="9"/>
      <c r="E70" s="9"/>
      <c r="F70" s="15"/>
    </row>
    <row r="71" ht="16.1" customHeight="1" spans="1:6">
      <c r="A71" s="6"/>
      <c r="B71" s="7"/>
      <c r="C71" s="8"/>
      <c r="D71" s="9"/>
      <c r="E71" s="9"/>
      <c r="F71" s="15"/>
    </row>
    <row r="72" ht="16.85" customHeight="1" spans="1:6">
      <c r="A72" s="6"/>
      <c r="B72" s="7"/>
      <c r="C72" s="8"/>
      <c r="D72" s="9"/>
      <c r="E72" s="9"/>
      <c r="F72" s="15"/>
    </row>
    <row r="73" ht="16.1" customHeight="1" spans="1:6">
      <c r="A73" s="6"/>
      <c r="B73" s="7"/>
      <c r="C73" s="8"/>
      <c r="D73" s="9"/>
      <c r="E73" s="9"/>
      <c r="F73" s="15"/>
    </row>
    <row r="74" ht="16.1" customHeight="1" spans="1:6">
      <c r="A74" s="6"/>
      <c r="B74" s="7"/>
      <c r="C74" s="8"/>
      <c r="D74" s="9"/>
      <c r="E74" s="9"/>
      <c r="F74" s="15"/>
    </row>
    <row r="75" ht="16.85" customHeight="1" spans="1:6">
      <c r="A75" s="6"/>
      <c r="B75" s="7"/>
      <c r="C75" s="8"/>
      <c r="D75" s="9"/>
      <c r="E75" s="9"/>
      <c r="F75" s="15"/>
    </row>
    <row r="76" ht="16.1" customHeight="1" spans="1:6">
      <c r="A76" s="6"/>
      <c r="B76" s="7"/>
      <c r="C76" s="8"/>
      <c r="D76" s="9"/>
      <c r="E76" s="9"/>
      <c r="F76" s="15"/>
    </row>
    <row r="77" ht="16.1" customHeight="1" spans="1:6">
      <c r="A77" s="6"/>
      <c r="B77" s="7"/>
      <c r="C77" s="8"/>
      <c r="D77" s="9"/>
      <c r="E77" s="9"/>
      <c r="F77" s="15"/>
    </row>
    <row r="78" ht="16.85" customHeight="1" spans="1:6">
      <c r="A78" s="6"/>
      <c r="B78" s="7"/>
      <c r="C78" s="8"/>
      <c r="D78" s="9"/>
      <c r="E78" s="9"/>
      <c r="F78" s="15"/>
    </row>
    <row r="79" ht="16.1" customHeight="1" spans="1:6">
      <c r="A79" s="6"/>
      <c r="B79" s="7"/>
      <c r="C79" s="8"/>
      <c r="D79" s="9"/>
      <c r="E79" s="9"/>
      <c r="F79" s="15"/>
    </row>
    <row r="80" ht="16.1" customHeight="1" spans="1:6">
      <c r="A80" s="6"/>
      <c r="B80" s="7"/>
      <c r="C80" s="8"/>
      <c r="D80" s="9"/>
      <c r="E80" s="9"/>
      <c r="F80" s="15"/>
    </row>
    <row r="81" ht="16.85" customHeight="1" spans="1:6">
      <c r="A81" s="6"/>
      <c r="B81" s="7"/>
      <c r="C81" s="8"/>
      <c r="D81" s="9"/>
      <c r="E81" s="9"/>
      <c r="F81" s="15"/>
    </row>
    <row r="82" ht="16.1" customHeight="1" spans="1:6">
      <c r="A82" s="6"/>
      <c r="B82" s="7"/>
      <c r="C82" s="8"/>
      <c r="D82" s="9"/>
      <c r="E82" s="9"/>
      <c r="F82" s="15"/>
    </row>
    <row r="83" ht="16.1" customHeight="1" spans="1:6">
      <c r="A83" s="6"/>
      <c r="B83" s="7"/>
      <c r="C83" s="8"/>
      <c r="D83" s="9"/>
      <c r="E83" s="9"/>
      <c r="F83" s="15"/>
    </row>
    <row r="84" ht="32.95" customHeight="1" spans="1:6">
      <c r="A84" s="10"/>
      <c r="B84" s="11" t="s">
        <v>66</v>
      </c>
      <c r="C84" s="12">
        <f>F50+F53+F54</f>
        <v>2799.38115</v>
      </c>
      <c r="D84" s="12"/>
      <c r="E84" s="10"/>
      <c r="F84" s="10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27</v>
      </c>
      <c r="B87" s="1"/>
      <c r="C87" s="1"/>
      <c r="D87" s="1"/>
      <c r="E87" s="1"/>
      <c r="F87" s="1"/>
    </row>
    <row r="88" ht="16.85" customHeight="1" spans="1:6">
      <c r="A88" s="2" t="s">
        <v>28</v>
      </c>
      <c r="B88" s="2"/>
      <c r="C88" s="2"/>
      <c r="D88" s="2"/>
      <c r="E88" s="2" t="s">
        <v>29</v>
      </c>
      <c r="F88" s="2"/>
    </row>
    <row r="89" ht="32.95" customHeight="1" spans="1:6">
      <c r="A89" s="3" t="s">
        <v>14</v>
      </c>
      <c r="B89" s="3"/>
      <c r="C89" s="3"/>
      <c r="D89" s="3"/>
      <c r="E89" s="3"/>
      <c r="F89" s="3"/>
    </row>
    <row r="90" ht="16.85" customHeight="1" spans="1:6">
      <c r="A90" s="4" t="s">
        <v>30</v>
      </c>
      <c r="B90" s="5" t="s">
        <v>31</v>
      </c>
      <c r="C90" s="5" t="s">
        <v>32</v>
      </c>
      <c r="D90" s="5" t="s">
        <v>33</v>
      </c>
      <c r="E90" s="5" t="s">
        <v>34</v>
      </c>
      <c r="F90" s="14" t="s">
        <v>35</v>
      </c>
    </row>
    <row r="91" ht="16.1" customHeight="1" spans="1:6">
      <c r="A91" s="6" t="s">
        <v>67</v>
      </c>
      <c r="B91" s="7" t="s">
        <v>68</v>
      </c>
      <c r="C91" s="8"/>
      <c r="D91" s="9"/>
      <c r="E91" s="9"/>
      <c r="F91" s="15"/>
    </row>
    <row r="92" ht="16.85" customHeight="1" spans="1:6">
      <c r="A92" s="6" t="s">
        <v>69</v>
      </c>
      <c r="B92" s="7" t="s">
        <v>70</v>
      </c>
      <c r="C92" s="8"/>
      <c r="D92" s="9"/>
      <c r="E92" s="9"/>
      <c r="F92" s="15"/>
    </row>
    <row r="93" ht="16.1" customHeight="1" spans="1:6">
      <c r="A93" s="6" t="s">
        <v>40</v>
      </c>
      <c r="B93" s="7" t="s">
        <v>71</v>
      </c>
      <c r="C93" s="8" t="s">
        <v>54</v>
      </c>
      <c r="D93" s="9" t="s">
        <v>72</v>
      </c>
      <c r="E93" s="16">
        <f>12.68*0.95</f>
        <v>12.046</v>
      </c>
      <c r="F93" s="17">
        <f>E93*D93</f>
        <v>34023.927</v>
      </c>
    </row>
    <row r="94" ht="16.1" customHeight="1" spans="1:6">
      <c r="A94" s="6" t="s">
        <v>73</v>
      </c>
      <c r="B94" s="7" t="s">
        <v>74</v>
      </c>
      <c r="C94" s="8"/>
      <c r="D94" s="9"/>
      <c r="E94" s="16"/>
      <c r="F94" s="17"/>
    </row>
    <row r="95" ht="16.85" customHeight="1" spans="1:6">
      <c r="A95" s="6" t="s">
        <v>75</v>
      </c>
      <c r="B95" s="7" t="s">
        <v>76</v>
      </c>
      <c r="C95" s="8"/>
      <c r="D95" s="9"/>
      <c r="E95" s="16"/>
      <c r="F95" s="17"/>
    </row>
    <row r="96" ht="16.1" customHeight="1" spans="1:6">
      <c r="A96" s="6" t="s">
        <v>40</v>
      </c>
      <c r="B96" s="7" t="s">
        <v>77</v>
      </c>
      <c r="C96" s="8" t="s">
        <v>54</v>
      </c>
      <c r="D96" s="9" t="s">
        <v>72</v>
      </c>
      <c r="E96" s="16">
        <f>115.35*0.95</f>
        <v>109.5825</v>
      </c>
      <c r="F96" s="17">
        <f>E96*D96</f>
        <v>309515.77125</v>
      </c>
    </row>
    <row r="97" ht="16.1" customHeight="1" spans="1:6">
      <c r="A97" s="6"/>
      <c r="B97" s="7"/>
      <c r="C97" s="8"/>
      <c r="D97" s="9"/>
      <c r="E97" s="9"/>
      <c r="F97" s="15"/>
    </row>
    <row r="98" ht="16.85" customHeight="1" spans="1:6">
      <c r="A98" s="6"/>
      <c r="B98" s="7"/>
      <c r="C98" s="8"/>
      <c r="D98" s="9"/>
      <c r="E98" s="9"/>
      <c r="F98" s="15"/>
    </row>
    <row r="99" ht="16.1" customHeight="1" spans="1:6">
      <c r="A99" s="6"/>
      <c r="B99" s="7"/>
      <c r="C99" s="8"/>
      <c r="D99" s="9"/>
      <c r="E99" s="9"/>
      <c r="F99" s="15"/>
    </row>
    <row r="100" ht="16.1" customHeight="1" spans="1:6">
      <c r="A100" s="6"/>
      <c r="B100" s="7"/>
      <c r="C100" s="8"/>
      <c r="D100" s="9"/>
      <c r="E100" s="9"/>
      <c r="F100" s="15"/>
    </row>
    <row r="101" ht="16.85" customHeight="1" spans="1:6">
      <c r="A101" s="6"/>
      <c r="B101" s="7"/>
      <c r="C101" s="8"/>
      <c r="D101" s="9"/>
      <c r="E101" s="9"/>
      <c r="F101" s="15"/>
    </row>
    <row r="102" ht="16.1" customHeight="1" spans="1:6">
      <c r="A102" s="6"/>
      <c r="B102" s="7"/>
      <c r="C102" s="8"/>
      <c r="D102" s="9"/>
      <c r="E102" s="9"/>
      <c r="F102" s="15"/>
    </row>
    <row r="103" ht="16.1" customHeight="1" spans="1:6">
      <c r="A103" s="6"/>
      <c r="B103" s="7"/>
      <c r="C103" s="8"/>
      <c r="D103" s="9"/>
      <c r="E103" s="9"/>
      <c r="F103" s="15"/>
    </row>
    <row r="104" ht="16.85" customHeight="1" spans="1:6">
      <c r="A104" s="6"/>
      <c r="B104" s="7"/>
      <c r="C104" s="8"/>
      <c r="D104" s="9"/>
      <c r="E104" s="9"/>
      <c r="F104" s="15"/>
    </row>
    <row r="105" ht="16.1" customHeight="1" spans="1:6">
      <c r="A105" s="6"/>
      <c r="B105" s="7"/>
      <c r="C105" s="8"/>
      <c r="D105" s="9"/>
      <c r="E105" s="9"/>
      <c r="F105" s="15"/>
    </row>
    <row r="106" ht="16.1" customHeight="1" spans="1:6">
      <c r="A106" s="6"/>
      <c r="B106" s="7"/>
      <c r="C106" s="8"/>
      <c r="D106" s="9"/>
      <c r="E106" s="9"/>
      <c r="F106" s="15"/>
    </row>
    <row r="107" ht="16.85" customHeight="1" spans="1:6">
      <c r="A107" s="6"/>
      <c r="B107" s="7"/>
      <c r="C107" s="8"/>
      <c r="D107" s="9"/>
      <c r="E107" s="9"/>
      <c r="F107" s="15"/>
    </row>
    <row r="108" ht="16.1" customHeight="1" spans="1:6">
      <c r="A108" s="6"/>
      <c r="B108" s="7"/>
      <c r="C108" s="8"/>
      <c r="D108" s="9"/>
      <c r="E108" s="9"/>
      <c r="F108" s="15"/>
    </row>
    <row r="109" ht="16.1" customHeight="1" spans="1:6">
      <c r="A109" s="6"/>
      <c r="B109" s="7"/>
      <c r="C109" s="8"/>
      <c r="D109" s="9"/>
      <c r="E109" s="9"/>
      <c r="F109" s="15"/>
    </row>
    <row r="110" ht="16.85" customHeight="1" spans="1:6">
      <c r="A110" s="6"/>
      <c r="B110" s="7"/>
      <c r="C110" s="8"/>
      <c r="D110" s="9"/>
      <c r="E110" s="9"/>
      <c r="F110" s="15"/>
    </row>
    <row r="111" ht="16.1" customHeight="1" spans="1:6">
      <c r="A111" s="6"/>
      <c r="B111" s="7"/>
      <c r="C111" s="8"/>
      <c r="D111" s="9"/>
      <c r="E111" s="9"/>
      <c r="F111" s="15"/>
    </row>
    <row r="112" ht="16.85" customHeight="1" spans="1:6">
      <c r="A112" s="6"/>
      <c r="B112" s="7"/>
      <c r="C112" s="8"/>
      <c r="D112" s="9"/>
      <c r="E112" s="9"/>
      <c r="F112" s="15"/>
    </row>
    <row r="113" ht="16.1" customHeight="1" spans="1:6">
      <c r="A113" s="6"/>
      <c r="B113" s="7"/>
      <c r="C113" s="8"/>
      <c r="D113" s="9"/>
      <c r="E113" s="9"/>
      <c r="F113" s="15"/>
    </row>
    <row r="114" ht="16.1" customHeight="1" spans="1:6">
      <c r="A114" s="6"/>
      <c r="B114" s="7"/>
      <c r="C114" s="8"/>
      <c r="D114" s="9"/>
      <c r="E114" s="9"/>
      <c r="F114" s="15"/>
    </row>
    <row r="115" ht="16.85" customHeight="1" spans="1:6">
      <c r="A115" s="6"/>
      <c r="B115" s="7"/>
      <c r="C115" s="8"/>
      <c r="D115" s="9"/>
      <c r="E115" s="9"/>
      <c r="F115" s="15"/>
    </row>
    <row r="116" ht="16.1" customHeight="1" spans="1:6">
      <c r="A116" s="6"/>
      <c r="B116" s="7"/>
      <c r="C116" s="8"/>
      <c r="D116" s="9"/>
      <c r="E116" s="9"/>
      <c r="F116" s="15"/>
    </row>
    <row r="117" ht="16.1" customHeight="1" spans="1:6">
      <c r="A117" s="6"/>
      <c r="B117" s="7"/>
      <c r="C117" s="8"/>
      <c r="D117" s="9"/>
      <c r="E117" s="9"/>
      <c r="F117" s="15"/>
    </row>
    <row r="118" ht="16.85" customHeight="1" spans="1:6">
      <c r="A118" s="6"/>
      <c r="B118" s="7"/>
      <c r="C118" s="8"/>
      <c r="D118" s="9"/>
      <c r="E118" s="9"/>
      <c r="F118" s="15"/>
    </row>
    <row r="119" ht="16.1" customHeight="1" spans="1:6">
      <c r="A119" s="6"/>
      <c r="B119" s="7"/>
      <c r="C119" s="8"/>
      <c r="D119" s="9"/>
      <c r="E119" s="9"/>
      <c r="F119" s="15"/>
    </row>
    <row r="120" ht="16.1" customHeight="1" spans="1:6">
      <c r="A120" s="6"/>
      <c r="B120" s="7"/>
      <c r="C120" s="8"/>
      <c r="D120" s="9"/>
      <c r="E120" s="9"/>
      <c r="F120" s="15"/>
    </row>
    <row r="121" ht="16.85" customHeight="1" spans="1:6">
      <c r="A121" s="6"/>
      <c r="B121" s="7"/>
      <c r="C121" s="8"/>
      <c r="D121" s="9"/>
      <c r="E121" s="9"/>
      <c r="F121" s="15"/>
    </row>
    <row r="122" ht="16.1" customHeight="1" spans="1:6">
      <c r="A122" s="6"/>
      <c r="B122" s="7"/>
      <c r="C122" s="8"/>
      <c r="D122" s="9"/>
      <c r="E122" s="9"/>
      <c r="F122" s="15"/>
    </row>
    <row r="123" ht="16.1" customHeight="1" spans="1:6">
      <c r="A123" s="6"/>
      <c r="B123" s="7"/>
      <c r="C123" s="8"/>
      <c r="D123" s="9"/>
      <c r="E123" s="9"/>
      <c r="F123" s="15"/>
    </row>
    <row r="124" ht="16.85" customHeight="1" spans="1:6">
      <c r="A124" s="6"/>
      <c r="B124" s="7"/>
      <c r="C124" s="8"/>
      <c r="D124" s="9"/>
      <c r="E124" s="9"/>
      <c r="F124" s="15"/>
    </row>
    <row r="125" ht="16.1" customHeight="1" spans="1:6">
      <c r="A125" s="6"/>
      <c r="B125" s="7"/>
      <c r="C125" s="8"/>
      <c r="D125" s="9"/>
      <c r="E125" s="9"/>
      <c r="F125" s="15"/>
    </row>
    <row r="126" ht="16.1" customHeight="1" spans="1:6">
      <c r="A126" s="6"/>
      <c r="B126" s="7"/>
      <c r="C126" s="8"/>
      <c r="D126" s="9"/>
      <c r="E126" s="9"/>
      <c r="F126" s="15"/>
    </row>
    <row r="127" ht="32.95" customHeight="1" spans="1:6">
      <c r="A127" s="10"/>
      <c r="B127" s="11" t="s">
        <v>78</v>
      </c>
      <c r="C127" s="12">
        <f>F93+F96</f>
        <v>343539.69825</v>
      </c>
      <c r="D127" s="12"/>
      <c r="E127" s="10"/>
      <c r="F127" s="10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apple</cp:lastModifiedBy>
  <dcterms:created xsi:type="dcterms:W3CDTF">2025-10-10T11:47:00Z</dcterms:created>
  <dcterms:modified xsi:type="dcterms:W3CDTF">2025-10-15T15:48:50Z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98BAD0B172034037B74650AFF4E3A8CE_12</vt:lpwstr>
  </property>
  <property fmtid="{D5CDD505-2E9C-101B-9397-08002B2CF9AE}" pid="3" name="KSOProductBuildVer">
    <vt:lpwstr>2052-12.8.2.21176</vt:lpwstr>
  </property>
</Properties>
</file>