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【5.4】投标报价汇总表(2位小数)" sheetId="1" r:id="rId1"/>
    <sheet name="【5.1】工程量清单表(2位小数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<sst xmlns="http://schemas.openxmlformats.org/spreadsheetml/2006/main" count="110" uniqueCount="78">
  <si>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t>投标报价汇总表</t>
  </si>
  <si>
    <t>标段：福果镇三多村2025年第二批乡村振兴泥结石路硬化财政奖补项目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</si>
  <si>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</si>
  <si>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</si>
  <si>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</si>
  <si>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</si>
  <si>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</si>
  <si>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</si>
  <si>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</si>
  <si>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</si>
  <si>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</si>
  <si>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</si>
  <si>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</si>
  <si>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</si>
  <si>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</si>
  <si>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</si>
  <si>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第100章至700章清单合计</t>
  </si>
  <si>
    <t>5</t>
  </si>
  <si>
    <t>已包含在清单合计中的材料、工程设备、专业工程暂估价合计</t>
  </si>
  <si>
    <t>6</t>
  </si>
  <si>
    <t>清单合计减去材料、工程设备、专业工程暂估价
合计(即4-5)=6</t>
  </si>
  <si>
    <t>7</t>
  </si>
  <si>
    <t>计日工合计</t>
  </si>
  <si>
    <t>8</t>
  </si>
  <si>
    <t>暂列金额(不含计日工总额)</t>
  </si>
  <si>
    <t>9</t>
  </si>
  <si>
    <t>投标报价(4+7+8)=9</t>
  </si>
  <si>
    <t>工程量清单表</t>
  </si>
  <si>
    <t>标段: 福果镇三多村2025年第二批乡村振兴泥结石路硬化财政奖补项目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</si>
  <si>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</si>
  <si>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</si>
  <si>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</si>
  <si>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</si>
  <si>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</si>
  <si>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</si>
  <si>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</si>
  <si>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</si>
  <si>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</si>
  <si>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</si>
  <si>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</si>
  <si>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</si>
  <si>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</si>
  <si>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</si>
  <si>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1.000</t>
  </si>
  <si>
    <t>102</t>
  </si>
  <si>
    <t>工程管理</t>
  </si>
  <si>
    <t>102-3</t>
  </si>
  <si>
    <t>安全生产费</t>
  </si>
  <si>
    <t>清单  第 100 章合计   人民币</t>
  </si>
  <si>
    <t>202</t>
  </si>
  <si>
    <t>场地清理</t>
  </si>
  <si>
    <t>202-1</t>
  </si>
  <si>
    <t>清理与掘除</t>
  </si>
  <si>
    <t>清理现场（含杂草、表土等清除）</t>
  </si>
  <si>
    <t>m2</t>
  </si>
  <si>
    <t>270.900</t>
  </si>
  <si>
    <t>203</t>
  </si>
  <si>
    <t>挖方路基</t>
  </si>
  <si>
    <t>203-1</t>
  </si>
  <si>
    <t>路基挖方</t>
  </si>
  <si>
    <t>挖路基土石方（含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</si>
  <si>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</si>
  <si>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20.000</t>
  </si>
  <si>
    <t>-b</t>
  </si>
  <si>
    <t>土边沟（含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</si>
  <si>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30.960</t>
  </si>
  <si>
    <t>清单  第 200 章合计   人民币</t>
  </si>
  <si>
    <t>302</t>
  </si>
  <si>
    <t>垫层</t>
  </si>
  <si>
    <t>302-1</t>
  </si>
  <si>
    <t>碎石垫层</t>
  </si>
  <si>
    <t>5cm级配碎石调平层</t>
  </si>
  <si>
    <t>1354.500</t>
  </si>
  <si>
    <t>312</t>
  </si>
  <si>
    <t>水泥混凝土面板</t>
  </si>
  <si>
    <t>312-1</t>
  </si>
  <si>
    <t>厚20cmC30混凝土面层（商品砼）</t>
  </si>
  <si>
    <t>清单  第 300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</si>
</sst>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3" fillId="0" borderId="6" xfId="0" applyFont="1" applyBorder="1" applyAlignment="1">
      <alignment horizontal="right" shrinkToFit="1"/>
    </xf>
    <xf numFmtId="0" fontId="3" fillId="0" borderId="7" xfId="0" applyFont="1" applyBorder="1" applyAlignment="1">
      <alignment horizontal="right" shrinkToFit="1"/>
    </xf>
    <xf numFmtId="176" fontId="3" fillId="0" borderId="6" xfId="0" applyNumberFormat="1" applyFont="1" applyBorder="1" applyAlignment="1">
      <alignment horizontal="right" shrinkToFit="1"/>
    </xf>
    <xf numFmtId="176" fontId="3" fillId="0" borderId="7" xfId="0" applyNumberFormat="1" applyFont="1" applyBorder="1" applyAlignment="1">
      <alignment horizontal="right" shrinkToFit="1"/>
    </xf>
    <xf numFmtId="0" fontId="3" fillId="0" borderId="6" xfId="0" applyNumberFormat="1" applyFont="1" applyBorder="1" applyAlignment="1">
      <alignment horizontal="right" shrinkToFit="1"/>
    </xf>
    <xf numFmtId="0" fontId="3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0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J20" sqref="J20"/>
    </sheetView>
  </sheetViews>
  <sheetFormatPr defaultColWidth="9" defaultRowHeight="14.25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  <col min="8" max="8" width="12.625"/>
  </cols>
  <sheetData>
    <row r="1" ht="32.95" customHeight="1" spans="1:5">
      <c r="A1" s="1" t="s">
        <v>0</v>
      </c>
      <c r="B1" s="1"/>
      <c r="C1" s="1"/>
      <c r="D1" s="1"/>
      <c r="E1" s="1"/>
    </row>
    <row r="2" ht="25" customHeight="1" spans="1:3">
      <c r="A2" s="20" t="s">
        <v>1</v>
      </c>
      <c r="B2" s="20"/>
      <c r="C2" s="20"/>
    </row>
    <row r="3" ht="27.85" customHeight="1" spans="1:5">
      <c r="A3" s="21" t="s">
        <v>2</v>
      </c>
      <c r="B3" s="22" t="s">
        <v>3</v>
      </c>
      <c r="C3" s="22" t="s">
        <v>4</v>
      </c>
      <c r="D3" s="22"/>
      <c r="E3" s="23" t="s">
        <v>5</v>
      </c>
    </row>
    <row r="4" ht="28.55" customHeight="1" spans="1:5">
      <c r="A4" s="24" t="s">
        <v>6</v>
      </c>
      <c r="B4" s="25" t="s">
        <v>7</v>
      </c>
      <c r="C4" s="25" t="s">
        <v>8</v>
      </c>
      <c r="D4" s="25"/>
      <c r="E4" s="26">
        <f>'【5.1】工程量清单表(2位小数)'!C41</f>
        <v>3139.37</v>
      </c>
    </row>
    <row r="5" ht="27.85" customHeight="1" spans="1:5">
      <c r="A5" s="24" t="s">
        <v>9</v>
      </c>
      <c r="B5" s="25" t="s">
        <v>10</v>
      </c>
      <c r="C5" s="25" t="s">
        <v>11</v>
      </c>
      <c r="D5" s="25"/>
      <c r="E5" s="26">
        <f>'【5.1】工程量清单表(2位小数)'!C79</f>
        <v>1417.11</v>
      </c>
    </row>
    <row r="6" ht="28.55" customHeight="1" spans="1:5">
      <c r="A6" s="24" t="s">
        <v>12</v>
      </c>
      <c r="B6" s="25" t="s">
        <v>13</v>
      </c>
      <c r="C6" s="25" t="s">
        <v>14</v>
      </c>
      <c r="D6" s="25"/>
      <c r="E6" s="26">
        <f>'【5.1】工程量清单表(2位小数)'!C122</f>
        <v>164784.4</v>
      </c>
    </row>
    <row r="7" ht="27.85" customHeight="1" spans="1:5">
      <c r="A7" s="24" t="s">
        <v>15</v>
      </c>
      <c r="B7" s="24" t="s">
        <v>16</v>
      </c>
      <c r="C7" s="24"/>
      <c r="D7" s="24"/>
      <c r="E7" s="26">
        <f>E4+E5+E6</f>
        <v>169340.88</v>
      </c>
    </row>
    <row r="8" ht="27.85" customHeight="1" spans="1:5">
      <c r="A8" s="24" t="s">
        <v>17</v>
      </c>
      <c r="B8" s="27" t="s">
        <v>18</v>
      </c>
      <c r="C8" s="27"/>
      <c r="D8" s="27"/>
      <c r="E8" s="26"/>
    </row>
    <row r="9" ht="27.85" customHeight="1" spans="1:5">
      <c r="A9" s="24" t="s">
        <v>19</v>
      </c>
      <c r="B9" s="28" t="s">
        <v>20</v>
      </c>
      <c r="C9" s="28"/>
      <c r="D9" s="28"/>
      <c r="E9" s="26">
        <f>E7</f>
        <v>169340.88</v>
      </c>
    </row>
    <row r="10" ht="27.1" customHeight="1" spans="1:5">
      <c r="A10" s="24" t="s">
        <v>21</v>
      </c>
      <c r="B10" s="27" t="s">
        <v>22</v>
      </c>
      <c r="C10" s="27"/>
      <c r="D10" s="27"/>
      <c r="E10" s="26"/>
    </row>
    <row r="11" ht="27.85" customHeight="1" spans="1:5">
      <c r="A11" s="24" t="s">
        <v>23</v>
      </c>
      <c r="B11" s="27" t="s">
        <v>24</v>
      </c>
      <c r="C11" s="27"/>
      <c r="D11" s="27"/>
      <c r="E11" s="26"/>
    </row>
    <row r="12" ht="27.85" customHeight="1" spans="1:5">
      <c r="A12" s="16" t="s">
        <v>25</v>
      </c>
      <c r="B12" s="29" t="s">
        <v>26</v>
      </c>
      <c r="C12" s="29"/>
      <c r="D12" s="29"/>
      <c r="E12" s="30">
        <f>E7</f>
        <v>169340.88</v>
      </c>
    </row>
    <row r="13" spans="9:9">
      <c r="I13" s="32"/>
    </row>
    <row r="14" spans="8:8">
      <c r="H14" s="31"/>
    </row>
  </sheetData>
  <mergeCells count="12">
    <mergeCell ref="A1:E1"/>
    <mergeCell ref="A2:C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opLeftCell="A46" workbookViewId="0">
      <selection activeCell="B54" sqref="B54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27</v>
      </c>
      <c r="B1" s="1"/>
      <c r="C1" s="1"/>
      <c r="D1" s="1"/>
      <c r="E1" s="1"/>
      <c r="F1" s="1"/>
    </row>
    <row r="2" ht="16.85" customHeight="1" spans="1:6">
      <c r="A2" s="2" t="s">
        <v>28</v>
      </c>
      <c r="B2" s="2"/>
      <c r="C2" s="2"/>
      <c r="D2" s="2"/>
      <c r="E2" s="2" t="s">
        <v>29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6" t="s">
        <v>35</v>
      </c>
    </row>
    <row r="5" ht="16.1" customHeight="1" spans="1:6">
      <c r="A5" s="7" t="s">
        <v>36</v>
      </c>
      <c r="B5" s="8" t="s">
        <v>37</v>
      </c>
      <c r="C5" s="9"/>
      <c r="D5" s="10"/>
      <c r="E5" s="10"/>
      <c r="F5" s="11"/>
    </row>
    <row r="6" ht="16.85" customHeight="1" spans="1:6">
      <c r="A6" s="7" t="s">
        <v>38</v>
      </c>
      <c r="B6" s="8" t="s">
        <v>39</v>
      </c>
      <c r="C6" s="9"/>
      <c r="D6" s="10"/>
      <c r="E6" s="10"/>
      <c r="F6" s="11"/>
    </row>
    <row r="7" ht="16.1" customHeight="1" spans="1:6">
      <c r="A7" s="7" t="s">
        <v>40</v>
      </c>
      <c r="B7" s="8" t="s">
        <v>41</v>
      </c>
      <c r="C7" s="9" t="s">
        <v>42</v>
      </c>
      <c r="D7" s="10" t="s">
        <v>43</v>
      </c>
      <c r="E7" s="12">
        <f>695.7*0.95-130.44</f>
        <v>530.475</v>
      </c>
      <c r="F7" s="13">
        <f>ROUND(D7*E7,2)</f>
        <v>530.48</v>
      </c>
    </row>
    <row r="8" ht="16.1" customHeight="1" spans="1:6">
      <c r="A8" s="7" t="s">
        <v>44</v>
      </c>
      <c r="B8" s="8" t="s">
        <v>45</v>
      </c>
      <c r="C8" s="9"/>
      <c r="D8" s="10"/>
      <c r="E8" s="12"/>
      <c r="F8" s="13"/>
    </row>
    <row r="9" ht="16.85" customHeight="1" spans="1:6">
      <c r="A9" s="7" t="s">
        <v>46</v>
      </c>
      <c r="B9" s="8" t="s">
        <v>47</v>
      </c>
      <c r="C9" s="9" t="s">
        <v>42</v>
      </c>
      <c r="D9" s="10" t="s">
        <v>43</v>
      </c>
      <c r="E9" s="14">
        <v>2608.89</v>
      </c>
      <c r="F9" s="15">
        <v>2608.89</v>
      </c>
    </row>
    <row r="10" ht="16.1" customHeight="1" spans="1:6">
      <c r="A10" s="7"/>
      <c r="B10" s="8"/>
      <c r="C10" s="9"/>
      <c r="D10" s="10"/>
      <c r="E10" s="12"/>
      <c r="F10" s="13"/>
    </row>
    <row r="11" ht="16.1" customHeight="1" spans="1:6">
      <c r="A11" s="7"/>
      <c r="B11" s="8"/>
      <c r="C11" s="9"/>
      <c r="D11" s="10"/>
      <c r="E11" s="12"/>
      <c r="F11" s="13"/>
    </row>
    <row r="12" ht="16.85" customHeight="1" spans="1:6">
      <c r="A12" s="7"/>
      <c r="B12" s="8"/>
      <c r="C12" s="9"/>
      <c r="D12" s="10"/>
      <c r="E12" s="12"/>
      <c r="F12" s="13"/>
    </row>
    <row r="13" ht="16.1" customHeight="1" spans="1:6">
      <c r="A13" s="7"/>
      <c r="B13" s="8"/>
      <c r="C13" s="9"/>
      <c r="D13" s="10"/>
      <c r="E13" s="12"/>
      <c r="F13" s="13"/>
    </row>
    <row r="14" ht="16.1" customHeight="1" spans="1:6">
      <c r="A14" s="7"/>
      <c r="B14" s="8"/>
      <c r="C14" s="9"/>
      <c r="D14" s="10"/>
      <c r="E14" s="12"/>
      <c r="F14" s="13"/>
    </row>
    <row r="15" ht="16.85" customHeight="1" spans="1:6">
      <c r="A15" s="7"/>
      <c r="B15" s="8"/>
      <c r="C15" s="9"/>
      <c r="D15" s="10"/>
      <c r="E15" s="12"/>
      <c r="F15" s="13"/>
    </row>
    <row r="16" ht="16.1" customHeight="1" spans="1:6">
      <c r="A16" s="7"/>
      <c r="B16" s="8"/>
      <c r="C16" s="9"/>
      <c r="D16" s="10"/>
      <c r="E16" s="12"/>
      <c r="F16" s="13"/>
    </row>
    <row r="17" ht="16.1" customHeight="1" spans="1:6">
      <c r="A17" s="7"/>
      <c r="B17" s="8"/>
      <c r="C17" s="9"/>
      <c r="D17" s="10"/>
      <c r="E17" s="12"/>
      <c r="F17" s="13"/>
    </row>
    <row r="18" ht="16.85" customHeight="1" spans="1:6">
      <c r="A18" s="7"/>
      <c r="B18" s="8"/>
      <c r="C18" s="9"/>
      <c r="D18" s="10"/>
      <c r="E18" s="12"/>
      <c r="F18" s="13"/>
    </row>
    <row r="19" ht="16.1" customHeight="1" spans="1:6">
      <c r="A19" s="7"/>
      <c r="B19" s="8"/>
      <c r="C19" s="9"/>
      <c r="D19" s="10"/>
      <c r="E19" s="12"/>
      <c r="F19" s="13"/>
    </row>
    <row r="20" ht="16.1" customHeight="1" spans="1:6">
      <c r="A20" s="7"/>
      <c r="B20" s="8"/>
      <c r="C20" s="9"/>
      <c r="D20" s="10"/>
      <c r="E20" s="12"/>
      <c r="F20" s="13"/>
    </row>
    <row r="21" ht="16.85" customHeight="1" spans="1:6">
      <c r="A21" s="7"/>
      <c r="B21" s="8"/>
      <c r="C21" s="9"/>
      <c r="D21" s="10"/>
      <c r="E21" s="12"/>
      <c r="F21" s="13"/>
    </row>
    <row r="22" ht="16.1" customHeight="1" spans="1:6">
      <c r="A22" s="7"/>
      <c r="B22" s="8"/>
      <c r="C22" s="9"/>
      <c r="D22" s="10"/>
      <c r="E22" s="12"/>
      <c r="F22" s="13"/>
    </row>
    <row r="23" ht="16.1" customHeight="1" spans="1:6">
      <c r="A23" s="7"/>
      <c r="B23" s="8"/>
      <c r="C23" s="9"/>
      <c r="D23" s="10"/>
      <c r="E23" s="12"/>
      <c r="F23" s="13"/>
    </row>
    <row r="24" ht="16.85" customHeight="1" spans="1:6">
      <c r="A24" s="7"/>
      <c r="B24" s="8"/>
      <c r="C24" s="9"/>
      <c r="D24" s="10"/>
      <c r="E24" s="12"/>
      <c r="F24" s="13"/>
    </row>
    <row r="25" ht="16.1" customHeight="1" spans="1:6">
      <c r="A25" s="7"/>
      <c r="B25" s="8"/>
      <c r="C25" s="9"/>
      <c r="D25" s="10"/>
      <c r="E25" s="12"/>
      <c r="F25" s="13"/>
    </row>
    <row r="26" ht="16.85" customHeight="1" spans="1:6">
      <c r="A26" s="7"/>
      <c r="B26" s="8"/>
      <c r="C26" s="9"/>
      <c r="D26" s="10"/>
      <c r="E26" s="12"/>
      <c r="F26" s="13"/>
    </row>
    <row r="27" ht="16.1" customHeight="1" spans="1:6">
      <c r="A27" s="7"/>
      <c r="B27" s="8"/>
      <c r="C27" s="9"/>
      <c r="D27" s="10"/>
      <c r="E27" s="12"/>
      <c r="F27" s="13"/>
    </row>
    <row r="28" ht="16.1" customHeight="1" spans="1:6">
      <c r="A28" s="7"/>
      <c r="B28" s="8"/>
      <c r="C28" s="9"/>
      <c r="D28" s="10"/>
      <c r="E28" s="12"/>
      <c r="F28" s="13"/>
    </row>
    <row r="29" ht="16.85" customHeight="1" spans="1:6">
      <c r="A29" s="7"/>
      <c r="B29" s="8"/>
      <c r="C29" s="9"/>
      <c r="D29" s="10"/>
      <c r="E29" s="12"/>
      <c r="F29" s="13"/>
    </row>
    <row r="30" ht="16.1" customHeight="1" spans="1:6">
      <c r="A30" s="7"/>
      <c r="B30" s="8"/>
      <c r="C30" s="9"/>
      <c r="D30" s="10"/>
      <c r="E30" s="12"/>
      <c r="F30" s="13"/>
    </row>
    <row r="31" ht="16.1" customHeight="1" spans="1:6">
      <c r="A31" s="7"/>
      <c r="B31" s="8"/>
      <c r="C31" s="9"/>
      <c r="D31" s="10"/>
      <c r="E31" s="12"/>
      <c r="F31" s="13"/>
    </row>
    <row r="32" ht="16.85" customHeight="1" spans="1:6">
      <c r="A32" s="7"/>
      <c r="B32" s="8"/>
      <c r="C32" s="9"/>
      <c r="D32" s="10"/>
      <c r="E32" s="12"/>
      <c r="F32" s="13"/>
    </row>
    <row r="33" ht="16.1" customHeight="1" spans="1:6">
      <c r="A33" s="7"/>
      <c r="B33" s="8"/>
      <c r="C33" s="9"/>
      <c r="D33" s="10"/>
      <c r="E33" s="12"/>
      <c r="F33" s="13"/>
    </row>
    <row r="34" ht="16.1" customHeight="1" spans="1:6">
      <c r="A34" s="7"/>
      <c r="B34" s="8"/>
      <c r="C34" s="9"/>
      <c r="D34" s="10"/>
      <c r="E34" s="12"/>
      <c r="F34" s="13"/>
    </row>
    <row r="35" ht="16.85" customHeight="1" spans="1:6">
      <c r="A35" s="7"/>
      <c r="B35" s="8"/>
      <c r="C35" s="9"/>
      <c r="D35" s="10"/>
      <c r="E35" s="12"/>
      <c r="F35" s="13"/>
    </row>
    <row r="36" ht="16.1" customHeight="1" spans="1:6">
      <c r="A36" s="7"/>
      <c r="B36" s="8"/>
      <c r="C36" s="9"/>
      <c r="D36" s="10"/>
      <c r="E36" s="12"/>
      <c r="F36" s="13"/>
    </row>
    <row r="37" ht="16.1" customHeight="1" spans="1:6">
      <c r="A37" s="7"/>
      <c r="B37" s="8"/>
      <c r="C37" s="9"/>
      <c r="D37" s="10"/>
      <c r="E37" s="12"/>
      <c r="F37" s="13"/>
    </row>
    <row r="38" ht="16.85" customHeight="1" spans="1:6">
      <c r="A38" s="7"/>
      <c r="B38" s="8"/>
      <c r="C38" s="9"/>
      <c r="D38" s="10"/>
      <c r="E38" s="12"/>
      <c r="F38" s="13"/>
    </row>
    <row r="39" ht="16.1" customHeight="1" spans="1:6">
      <c r="A39" s="7"/>
      <c r="B39" s="8"/>
      <c r="C39" s="9"/>
      <c r="D39" s="10"/>
      <c r="E39" s="12"/>
      <c r="F39" s="13"/>
    </row>
    <row r="40" ht="16.1" customHeight="1" spans="1:6">
      <c r="A40" s="7"/>
      <c r="B40" s="8"/>
      <c r="C40" s="9"/>
      <c r="D40" s="10"/>
      <c r="E40" s="12"/>
      <c r="F40" s="13"/>
    </row>
    <row r="41" ht="32.95" customHeight="1" spans="1:6">
      <c r="A41" s="16"/>
      <c r="B41" s="17" t="s">
        <v>48</v>
      </c>
      <c r="C41" s="18">
        <f>F7+F9</f>
        <v>3139.37</v>
      </c>
      <c r="D41" s="18"/>
      <c r="E41" s="16"/>
      <c r="F41" s="16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27</v>
      </c>
      <c r="B44" s="1"/>
      <c r="C44" s="1"/>
      <c r="D44" s="1"/>
      <c r="E44" s="1"/>
      <c r="F44" s="1"/>
    </row>
    <row r="45" ht="16.85" customHeight="1" spans="1:6">
      <c r="A45" s="2" t="s">
        <v>28</v>
      </c>
      <c r="B45" s="2"/>
      <c r="C45" s="2"/>
      <c r="D45" s="2"/>
      <c r="E45" s="2" t="s">
        <v>29</v>
      </c>
      <c r="F45" s="2"/>
    </row>
    <row r="46" ht="32.95" customHeight="1" spans="1:6">
      <c r="A46" s="3" t="s">
        <v>11</v>
      </c>
      <c r="B46" s="3"/>
      <c r="C46" s="3"/>
      <c r="D46" s="3"/>
      <c r="E46" s="3"/>
      <c r="F46" s="3"/>
    </row>
    <row r="47" ht="16.85" customHeight="1" spans="1:6">
      <c r="A47" s="4" t="s">
        <v>30</v>
      </c>
      <c r="B47" s="5" t="s">
        <v>31</v>
      </c>
      <c r="C47" s="5" t="s">
        <v>32</v>
      </c>
      <c r="D47" s="5" t="s">
        <v>33</v>
      </c>
      <c r="E47" s="5" t="s">
        <v>34</v>
      </c>
      <c r="F47" s="6" t="s">
        <v>35</v>
      </c>
    </row>
    <row r="48" ht="16.1" customHeight="1" spans="1:6">
      <c r="A48" s="7" t="s">
        <v>49</v>
      </c>
      <c r="B48" s="8" t="s">
        <v>50</v>
      </c>
      <c r="C48" s="9"/>
      <c r="D48" s="10"/>
      <c r="E48" s="10"/>
      <c r="F48" s="11"/>
    </row>
    <row r="49" ht="16.85" customHeight="1" spans="1:6">
      <c r="A49" s="7" t="s">
        <v>51</v>
      </c>
      <c r="B49" s="8" t="s">
        <v>52</v>
      </c>
      <c r="C49" s="9"/>
      <c r="D49" s="10"/>
      <c r="E49" s="10"/>
      <c r="F49" s="11"/>
    </row>
    <row r="50" ht="16.1" customHeight="1" spans="1:6">
      <c r="A50" s="7" t="s">
        <v>40</v>
      </c>
      <c r="B50" s="8" t="s">
        <v>53</v>
      </c>
      <c r="C50" s="9" t="s">
        <v>54</v>
      </c>
      <c r="D50" s="10" t="s">
        <v>55</v>
      </c>
      <c r="E50" s="12">
        <f>1.73*0.95</f>
        <v>1.6435</v>
      </c>
      <c r="F50" s="13">
        <f>ROUND(D50*E50,2)</f>
        <v>445.22</v>
      </c>
    </row>
    <row r="51" ht="16.1" customHeight="1" spans="1:6">
      <c r="A51" s="7" t="s">
        <v>56</v>
      </c>
      <c r="B51" s="8" t="s">
        <v>57</v>
      </c>
      <c r="C51" s="9"/>
      <c r="D51" s="10"/>
      <c r="E51" s="12"/>
      <c r="F51" s="13"/>
    </row>
    <row r="52" ht="16.85" customHeight="1" spans="1:6">
      <c r="A52" s="7" t="s">
        <v>58</v>
      </c>
      <c r="B52" s="8" t="s">
        <v>59</v>
      </c>
      <c r="C52" s="9"/>
      <c r="D52" s="10"/>
      <c r="E52" s="12"/>
      <c r="F52" s="13"/>
    </row>
    <row r="53" ht="66" customHeight="1" spans="1:6">
      <c r="A53" s="7" t="s">
        <v>40</v>
      </c>
      <c r="B53" s="19" t="s">
        <v>60</v>
      </c>
      <c r="C53" s="9" t="s">
        <v>61</v>
      </c>
      <c r="D53" s="10" t="s">
        <v>62</v>
      </c>
      <c r="E53" s="12">
        <f>14*0.95</f>
        <v>13.3</v>
      </c>
      <c r="F53" s="13">
        <f>ROUND(D53*E53,2)</f>
        <v>266</v>
      </c>
    </row>
    <row r="54" ht="64" customHeight="1" spans="1:6">
      <c r="A54" s="7" t="s">
        <v>63</v>
      </c>
      <c r="B54" s="19" t="s">
        <v>64</v>
      </c>
      <c r="C54" s="9" t="s">
        <v>61</v>
      </c>
      <c r="D54" s="10" t="s">
        <v>65</v>
      </c>
      <c r="E54" s="12">
        <f>24*0.95</f>
        <v>22.8</v>
      </c>
      <c r="F54" s="13">
        <f>ROUND(D54*E54,2)</f>
        <v>705.89</v>
      </c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85" customHeight="1" spans="1:6">
      <c r="A66" s="7"/>
      <c r="B66" s="8"/>
      <c r="C66" s="9"/>
      <c r="D66" s="10"/>
      <c r="E66" s="10"/>
      <c r="F66" s="11"/>
    </row>
    <row r="67" ht="16.1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1" customHeight="1" spans="1:6">
      <c r="A78" s="7"/>
      <c r="B78" s="8"/>
      <c r="C78" s="9"/>
      <c r="D78" s="10"/>
      <c r="E78" s="10"/>
      <c r="F78" s="11"/>
    </row>
    <row r="79" ht="32.95" customHeight="1" spans="1:6">
      <c r="A79" s="16"/>
      <c r="B79" s="17" t="s">
        <v>66</v>
      </c>
      <c r="C79" s="18">
        <f>F50+F53+F54</f>
        <v>1417.11</v>
      </c>
      <c r="D79" s="18"/>
      <c r="E79" s="16"/>
      <c r="F79" s="16"/>
    </row>
    <row r="80" ht="16.1" customHeight="1" spans="1:6">
      <c r="A80" s="2"/>
      <c r="B80" s="2"/>
      <c r="C80" s="2"/>
      <c r="D80" s="2"/>
      <c r="E80" s="2"/>
      <c r="F80" s="2"/>
    </row>
    <row r="81" ht="16.85" customHeight="1" spans="1:6">
      <c r="A81" s="2"/>
      <c r="B81" s="2"/>
      <c r="C81" s="2"/>
      <c r="D81" s="2"/>
      <c r="E81" s="2"/>
      <c r="F81" s="2"/>
    </row>
    <row r="82" ht="32.95" customHeight="1" spans="1:6">
      <c r="A82" s="1" t="s">
        <v>27</v>
      </c>
      <c r="B82" s="1"/>
      <c r="C82" s="1"/>
      <c r="D82" s="1"/>
      <c r="E82" s="1"/>
      <c r="F82" s="1"/>
    </row>
    <row r="83" ht="16.85" customHeight="1" spans="1:6">
      <c r="A83" s="2" t="s">
        <v>28</v>
      </c>
      <c r="B83" s="2"/>
      <c r="C83" s="2"/>
      <c r="D83" s="2"/>
      <c r="E83" s="2" t="s">
        <v>29</v>
      </c>
      <c r="F83" s="2"/>
    </row>
    <row r="84" ht="32.95" customHeight="1" spans="1:6">
      <c r="A84" s="3" t="s">
        <v>14</v>
      </c>
      <c r="B84" s="3"/>
      <c r="C84" s="3"/>
      <c r="D84" s="3"/>
      <c r="E84" s="3"/>
      <c r="F84" s="3"/>
    </row>
    <row r="85" ht="16.85" customHeight="1" spans="1:6">
      <c r="A85" s="4" t="s">
        <v>30</v>
      </c>
      <c r="B85" s="5" t="s">
        <v>31</v>
      </c>
      <c r="C85" s="5" t="s">
        <v>32</v>
      </c>
      <c r="D85" s="5" t="s">
        <v>33</v>
      </c>
      <c r="E85" s="5" t="s">
        <v>34</v>
      </c>
      <c r="F85" s="6" t="s">
        <v>35</v>
      </c>
    </row>
    <row r="86" ht="16.1" customHeight="1" spans="1:6">
      <c r="A86" s="7" t="s">
        <v>67</v>
      </c>
      <c r="B86" s="8" t="s">
        <v>68</v>
      </c>
      <c r="C86" s="9"/>
      <c r="D86" s="10"/>
      <c r="E86" s="10"/>
      <c r="F86" s="11"/>
    </row>
    <row r="87" ht="16.85" customHeight="1" spans="1:6">
      <c r="A87" s="7" t="s">
        <v>69</v>
      </c>
      <c r="B87" s="8" t="s">
        <v>70</v>
      </c>
      <c r="C87" s="9"/>
      <c r="D87" s="10"/>
      <c r="E87" s="10"/>
      <c r="F87" s="11"/>
    </row>
    <row r="88" ht="16.1" customHeight="1" spans="1:6">
      <c r="A88" s="7" t="s">
        <v>40</v>
      </c>
      <c r="B88" s="8" t="s">
        <v>71</v>
      </c>
      <c r="C88" s="9" t="s">
        <v>54</v>
      </c>
      <c r="D88" s="10" t="s">
        <v>72</v>
      </c>
      <c r="E88" s="12">
        <f>12.52*0.95</f>
        <v>11.894</v>
      </c>
      <c r="F88" s="13">
        <f>ROUND(D88*E88,2)</f>
        <v>16110.42</v>
      </c>
    </row>
    <row r="89" ht="16.1" customHeight="1" spans="1:6">
      <c r="A89" s="7" t="s">
        <v>73</v>
      </c>
      <c r="B89" s="8" t="s">
        <v>74</v>
      </c>
      <c r="C89" s="9"/>
      <c r="D89" s="10"/>
      <c r="E89" s="12"/>
      <c r="F89" s="13"/>
    </row>
    <row r="90" ht="16.85" customHeight="1" spans="1:6">
      <c r="A90" s="7" t="s">
        <v>75</v>
      </c>
      <c r="B90" s="8" t="s">
        <v>74</v>
      </c>
      <c r="C90" s="9"/>
      <c r="D90" s="10"/>
      <c r="E90" s="12"/>
      <c r="F90" s="13"/>
    </row>
    <row r="91" ht="16.1" customHeight="1" spans="1:6">
      <c r="A91" s="7" t="s">
        <v>40</v>
      </c>
      <c r="B91" s="8" t="s">
        <v>76</v>
      </c>
      <c r="C91" s="9" t="s">
        <v>54</v>
      </c>
      <c r="D91" s="10" t="s">
        <v>72</v>
      </c>
      <c r="E91" s="12">
        <f>115.54*0.95</f>
        <v>109.763</v>
      </c>
      <c r="F91" s="13">
        <f>ROUND(D91*E91,2)</f>
        <v>148673.98</v>
      </c>
    </row>
    <row r="92" ht="16.1" customHeight="1" spans="1:6">
      <c r="A92" s="7"/>
      <c r="B92" s="8"/>
      <c r="C92" s="9"/>
      <c r="D92" s="10"/>
      <c r="E92" s="10"/>
      <c r="F92" s="11"/>
    </row>
    <row r="93" ht="16.85" customHeight="1" spans="1:6">
      <c r="A93" s="7"/>
      <c r="B93" s="8"/>
      <c r="C93" s="9"/>
      <c r="D93" s="10"/>
      <c r="E93" s="10"/>
      <c r="F93" s="11"/>
    </row>
    <row r="94" ht="16.1" customHeight="1" spans="1:6">
      <c r="A94" s="7"/>
      <c r="B94" s="8"/>
      <c r="C94" s="9"/>
      <c r="D94" s="10"/>
      <c r="E94" s="10"/>
      <c r="F94" s="11"/>
    </row>
    <row r="95" ht="16.1" customHeight="1" spans="1:6">
      <c r="A95" s="7"/>
      <c r="B95" s="8"/>
      <c r="C95" s="9"/>
      <c r="D95" s="10"/>
      <c r="E95" s="10"/>
      <c r="F95" s="11"/>
    </row>
    <row r="96" ht="16.85" customHeight="1" spans="1:6">
      <c r="A96" s="7"/>
      <c r="B96" s="8"/>
      <c r="C96" s="9"/>
      <c r="D96" s="10"/>
      <c r="E96" s="10"/>
      <c r="F96" s="11"/>
    </row>
    <row r="97" ht="16.1" customHeight="1" spans="1:6">
      <c r="A97" s="7"/>
      <c r="B97" s="8"/>
      <c r="C97" s="9"/>
      <c r="D97" s="10"/>
      <c r="E97" s="10"/>
      <c r="F97" s="11"/>
    </row>
    <row r="98" ht="16.1" customHeight="1" spans="1:6">
      <c r="A98" s="7"/>
      <c r="B98" s="8"/>
      <c r="C98" s="9"/>
      <c r="D98" s="10"/>
      <c r="E98" s="10"/>
      <c r="F98" s="11"/>
    </row>
    <row r="99" ht="16.85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1" customHeight="1" spans="1:6">
      <c r="A101" s="7"/>
      <c r="B101" s="8"/>
      <c r="C101" s="9"/>
      <c r="D101" s="10"/>
      <c r="E101" s="10"/>
      <c r="F101" s="11"/>
    </row>
    <row r="102" ht="16.85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1" customHeight="1" spans="1:6">
      <c r="A104" s="7"/>
      <c r="B104" s="8"/>
      <c r="C104" s="9"/>
      <c r="D104" s="10"/>
      <c r="E104" s="10"/>
      <c r="F104" s="11"/>
    </row>
    <row r="105" ht="16.85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1" customHeight="1" spans="1:6">
      <c r="A112" s="7"/>
      <c r="B112" s="8"/>
      <c r="C112" s="9"/>
      <c r="D112" s="10"/>
      <c r="E112" s="10"/>
      <c r="F112" s="11"/>
    </row>
    <row r="113" ht="16.85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1" customHeight="1" spans="1:6">
      <c r="A115" s="7"/>
      <c r="B115" s="8"/>
      <c r="C115" s="9"/>
      <c r="D115" s="10"/>
      <c r="E115" s="10"/>
      <c r="F115" s="11"/>
    </row>
    <row r="116" ht="16.85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1" customHeight="1" spans="1:6">
      <c r="A118" s="7"/>
      <c r="B118" s="8"/>
      <c r="C118" s="9"/>
      <c r="D118" s="10"/>
      <c r="E118" s="10"/>
      <c r="F118" s="11"/>
    </row>
    <row r="119" ht="16.85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1" customHeight="1" spans="1:6">
      <c r="A121" s="7"/>
      <c r="B121" s="8"/>
      <c r="C121" s="9"/>
      <c r="D121" s="10"/>
      <c r="E121" s="10"/>
      <c r="F121" s="11"/>
    </row>
    <row r="122" ht="32.95" customHeight="1" spans="1:6">
      <c r="A122" s="16"/>
      <c r="B122" s="17" t="s">
        <v>77</v>
      </c>
      <c r="C122" s="18">
        <f>F88+F91</f>
        <v>164784.4</v>
      </c>
      <c r="D122" s="18"/>
      <c r="E122" s="16"/>
      <c r="F122" s="16"/>
    </row>
    <row r="123" ht="16.1" customHeight="1" spans="1:6">
      <c r="A123" s="2"/>
      <c r="B123" s="2"/>
      <c r="C123" s="2"/>
      <c r="D123" s="2"/>
      <c r="E123" s="2"/>
      <c r="F123" s="2"/>
    </row>
    <row r="124" ht="16.85" customHeight="1" spans="1:6">
      <c r="A124" s="2"/>
      <c r="B124" s="2"/>
      <c r="C124" s="2"/>
      <c r="D124" s="2"/>
      <c r="E124" s="2"/>
      <c r="F124" s="2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79:D79"/>
    <mergeCell ref="E79:F79"/>
    <mergeCell ref="A80:F80"/>
    <mergeCell ref="A81:F81"/>
    <mergeCell ref="A82:F82"/>
    <mergeCell ref="A83:D83"/>
    <mergeCell ref="E83:F83"/>
    <mergeCell ref="A84:F84"/>
    <mergeCell ref="C122:D122"/>
    <mergeCell ref="E122:F122"/>
    <mergeCell ref="A123:F123"/>
    <mergeCell ref="A124:F124"/>
  </mergeCells>
  <pageMargins left="0.98" right="0.12" top="0.315" bottom="0.315" header="0" footer="0"/>
  <pageSetup paperSize="9" fitToWidth="0" fitToHeight="0" orientation="portrait"/>
  <headerFooter alignWithMargins="0"/>
  <rowBreaks count="2" manualBreakCount="2">
    <brk id="43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亻半</cp:lastModifiedBy>
  <dcterms:created xsi:type="dcterms:W3CDTF">2025-10-10T03:47:00Z</dcterms:created>
  <dcterms:modified xsi:type="dcterms:W3CDTF">2025-10-13T03:55:27Z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2D54A83574F24931810E8CF7E5477500_12</vt:lpwstr>
  </property>
  <property fmtid="{D5CDD505-2E9C-101B-9397-08002B2CF9AE}" pid="3" name="KSOProductBuildVer">
    <vt:lpwstr>2052-12.1.0.22529</vt:lpwstr>
  </property>
</Properties>
</file>