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<sst xmlns="http://schemas.openxmlformats.org/spreadsheetml/2006/main" count="111" uniqueCount="79">
  <si>
    <t>投标报价汇总表</t>
  </si>
  <si>
    <t>标段：福果镇高山村2025年乡村振兴泥结石路硬化项目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</si>
  <si>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</si>
  <si>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</si>
  <si>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</si>
  <si>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</si>
  <si>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</si>
  <si>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</si>
  <si>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</si>
  <si>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</si>
  <si>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</si>
  <si>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</si>
  <si>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</si>
  <si>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</si>
  <si>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</si>
  <si>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</si>
  <si>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第100章至700章清单合计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</si>
  <si>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</si>
  <si>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</si>
  <si>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</si>
  <si>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</si>
  <si>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</si>
  <si>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</si>
  <si>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</si>
  <si>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</si>
  <si>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</si>
  <si>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</si>
  <si>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</si>
  <si>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福果镇高山村2025年乡村振兴泥结石路硬化项目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</si>
  <si>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</si>
  <si>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</si>
  <si>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</si>
  <si>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</si>
  <si>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</si>
  <si>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</si>
  <si>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</si>
  <si>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</si>
  <si>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</si>
  <si>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</si>
  <si>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</si>
  <si>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</si>
  <si>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</si>
  <si>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</si>
  <si>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</si>
  <si>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</si>
  <si>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</si>
  <si>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</si>
  <si>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</si>
  <si>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5747.65</t>
  </si>
  <si>
    <t>清单  第 100 章合计   人民币</t>
  </si>
  <si>
    <t>202</t>
  </si>
  <si>
    <t>场地清理</t>
  </si>
  <si>
    <t>202-1</t>
  </si>
  <si>
    <t>清理与掘除</t>
  </si>
  <si>
    <t>清理现场（含杂草、表土等清除）</t>
  </si>
  <si>
    <t>m2</t>
  </si>
  <si>
    <t>597.100</t>
  </si>
  <si>
    <t>203</t>
  </si>
  <si>
    <t>挖方路基</t>
  </si>
  <si>
    <t>203-1</t>
  </si>
  <si>
    <t>路基挖方</t>
  </si>
  <si>
    <t>挖路基土石方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</si>
  <si>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</si>
  <si>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30.000</t>
  </si>
  <si>
    <t>-b</t>
  </si>
  <si>
    <t>土边沟（含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</si>
  <si>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68.240</t>
  </si>
  <si>
    <t>清单  第 200 章合计   人民币</t>
  </si>
  <si>
    <t>302</t>
  </si>
  <si>
    <t>垫层</t>
  </si>
  <si>
    <t>302-1</t>
  </si>
  <si>
    <t>碎石垫层</t>
  </si>
  <si>
    <t>5cm级配碎石调平层</t>
  </si>
  <si>
    <t>2985.500</t>
  </si>
  <si>
    <t>312</t>
  </si>
  <si>
    <t>水泥混凝土面板</t>
  </si>
  <si>
    <t>312-1</t>
  </si>
  <si>
    <t>厚20cmC30混凝土面层（商品砼）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</si>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</sst>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F20" sqref="F20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9" t="s">
        <v>2</v>
      </c>
      <c r="B3" s="20" t="s">
        <v>3</v>
      </c>
      <c r="C3" s="20" t="s">
        <v>4</v>
      </c>
      <c r="D3" s="20"/>
      <c r="E3" s="21" t="s">
        <v>5</v>
      </c>
    </row>
    <row r="4" ht="28.55" customHeight="1" spans="1:5">
      <c r="A4" s="22" t="s">
        <v>6</v>
      </c>
      <c r="B4" s="23" t="s">
        <v>7</v>
      </c>
      <c r="C4" s="23" t="s">
        <v>8</v>
      </c>
      <c r="D4" s="23"/>
      <c r="E4" s="24">
        <f>'【5.1】工程量清单表(2位小数)'!C41</f>
        <v>6916.3445</v>
      </c>
    </row>
    <row r="5" ht="27.85" customHeight="1" spans="1:5">
      <c r="A5" s="22" t="s">
        <v>9</v>
      </c>
      <c r="B5" s="23" t="s">
        <v>10</v>
      </c>
      <c r="C5" s="23" t="s">
        <v>11</v>
      </c>
      <c r="D5" s="23"/>
      <c r="E5" s="24">
        <f>'【5.1】工程量清单表(2位小数)'!C84</f>
        <v>2936.20585</v>
      </c>
    </row>
    <row r="6" ht="28.55" customHeight="1" spans="1:5">
      <c r="A6" s="22" t="s">
        <v>12</v>
      </c>
      <c r="B6" s="23" t="s">
        <v>13</v>
      </c>
      <c r="C6" s="23" t="s">
        <v>14</v>
      </c>
      <c r="D6" s="23"/>
      <c r="E6" s="24">
        <f>'【5.1】工程量清单表(2位小数)'!C127</f>
        <v>363036.8</v>
      </c>
    </row>
    <row r="7" ht="27.85" customHeight="1" spans="1:5">
      <c r="A7" s="22" t="s">
        <v>15</v>
      </c>
      <c r="B7" s="22" t="s">
        <v>16</v>
      </c>
      <c r="C7" s="22"/>
      <c r="D7" s="22"/>
      <c r="E7" s="24">
        <f>E4+E5+E6</f>
        <v>372889.35035</v>
      </c>
    </row>
    <row r="8" ht="27.85" customHeight="1" spans="1:5">
      <c r="A8" s="22" t="s">
        <v>17</v>
      </c>
      <c r="B8" s="25" t="s">
        <v>18</v>
      </c>
      <c r="C8" s="25"/>
      <c r="D8" s="25"/>
      <c r="E8" s="24"/>
    </row>
    <row r="9" ht="27.85" customHeight="1" spans="1:5">
      <c r="A9" s="22" t="s">
        <v>19</v>
      </c>
      <c r="B9" s="26" t="s">
        <v>20</v>
      </c>
      <c r="C9" s="26"/>
      <c r="D9" s="26"/>
      <c r="E9" s="24">
        <f>E7</f>
        <v>372889.35035</v>
      </c>
    </row>
    <row r="10" ht="27.1" customHeight="1" spans="1:5">
      <c r="A10" s="22" t="s">
        <v>21</v>
      </c>
      <c r="B10" s="25" t="s">
        <v>22</v>
      </c>
      <c r="C10" s="25"/>
      <c r="D10" s="25"/>
      <c r="E10" s="24"/>
    </row>
    <row r="11" ht="27.85" customHeight="1" spans="1:5">
      <c r="A11" s="22" t="s">
        <v>23</v>
      </c>
      <c r="B11" s="25" t="s">
        <v>24</v>
      </c>
      <c r="C11" s="25"/>
      <c r="D11" s="25"/>
      <c r="E11" s="24"/>
    </row>
    <row r="12" ht="27.85" customHeight="1" spans="1:5">
      <c r="A12" s="14" t="s">
        <v>25</v>
      </c>
      <c r="B12" s="27" t="s">
        <v>26</v>
      </c>
      <c r="C12" s="27"/>
      <c r="D12" s="27"/>
      <c r="E12" s="28">
        <f>E7</f>
        <v>372889.35035</v>
      </c>
    </row>
  </sheetData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opLeftCell="A6" workbookViewId="0">
      <selection activeCell="F9" sqref="F9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27</v>
      </c>
      <c r="B1" s="1"/>
      <c r="C1" s="1"/>
      <c r="D1" s="1"/>
      <c r="E1" s="1"/>
      <c r="F1" s="1"/>
    </row>
    <row r="2" ht="16.85" customHeight="1" spans="1:6">
      <c r="A2" s="2" t="s">
        <v>28</v>
      </c>
      <c r="B2" s="2"/>
      <c r="C2" s="2"/>
      <c r="D2" s="2"/>
      <c r="E2" s="2" t="s">
        <v>29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6" t="s">
        <v>35</v>
      </c>
    </row>
    <row r="5" ht="16.1" customHeight="1" spans="1:6">
      <c r="A5" s="7" t="s">
        <v>36</v>
      </c>
      <c r="B5" s="8" t="s">
        <v>37</v>
      </c>
      <c r="C5" s="9"/>
      <c r="D5" s="10"/>
      <c r="E5" s="10"/>
      <c r="F5" s="11"/>
    </row>
    <row r="6" ht="16.85" customHeight="1" spans="1:6">
      <c r="A6" s="7" t="s">
        <v>38</v>
      </c>
      <c r="B6" s="8" t="s">
        <v>39</v>
      </c>
      <c r="C6" s="9"/>
      <c r="D6" s="10"/>
      <c r="E6" s="10"/>
      <c r="F6" s="11"/>
    </row>
    <row r="7" ht="16.1" customHeight="1" spans="1:6">
      <c r="A7" s="7" t="s">
        <v>40</v>
      </c>
      <c r="B7" s="8" t="s">
        <v>41</v>
      </c>
      <c r="C7" s="9" t="s">
        <v>42</v>
      </c>
      <c r="D7" s="10" t="s">
        <v>43</v>
      </c>
      <c r="E7" s="12">
        <f>1532.71*0.95-287.38</f>
        <v>1168.6945</v>
      </c>
      <c r="F7" s="13">
        <f>E7*D7</f>
        <v>1168.6945</v>
      </c>
    </row>
    <row r="8" ht="16.1" customHeight="1" spans="1:6">
      <c r="A8" s="7" t="s">
        <v>44</v>
      </c>
      <c r="B8" s="8" t="s">
        <v>45</v>
      </c>
      <c r="C8" s="9"/>
      <c r="D8" s="10"/>
      <c r="E8" s="10"/>
      <c r="F8" s="11"/>
    </row>
    <row r="9" ht="16.85" customHeight="1" spans="1:6">
      <c r="A9" s="7" t="s">
        <v>46</v>
      </c>
      <c r="B9" s="8" t="s">
        <v>47</v>
      </c>
      <c r="C9" s="9" t="s">
        <v>42</v>
      </c>
      <c r="D9" s="10" t="s">
        <v>43</v>
      </c>
      <c r="E9" s="10" t="s">
        <v>48</v>
      </c>
      <c r="F9" s="11">
        <v>5747.65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4"/>
      <c r="B41" s="15" t="s">
        <v>49</v>
      </c>
      <c r="C41" s="16">
        <f>F7+F9</f>
        <v>6916.3445</v>
      </c>
      <c r="D41" s="16"/>
      <c r="E41" s="14"/>
      <c r="F41" s="14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27</v>
      </c>
      <c r="B44" s="1"/>
      <c r="C44" s="1"/>
      <c r="D44" s="1"/>
      <c r="E44" s="1"/>
      <c r="F44" s="1"/>
    </row>
    <row r="45" ht="16.85" customHeight="1" spans="1:6">
      <c r="A45" s="2" t="s">
        <v>28</v>
      </c>
      <c r="B45" s="2"/>
      <c r="C45" s="2"/>
      <c r="D45" s="2"/>
      <c r="E45" s="2" t="s">
        <v>29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30</v>
      </c>
      <c r="B47" s="5" t="s">
        <v>31</v>
      </c>
      <c r="C47" s="5" t="s">
        <v>32</v>
      </c>
      <c r="D47" s="5" t="s">
        <v>33</v>
      </c>
      <c r="E47" s="5" t="s">
        <v>34</v>
      </c>
      <c r="F47" s="6" t="s">
        <v>35</v>
      </c>
    </row>
    <row r="48" ht="16.1" customHeight="1" spans="1:6">
      <c r="A48" s="7" t="s">
        <v>50</v>
      </c>
      <c r="B48" s="8" t="s">
        <v>51</v>
      </c>
      <c r="C48" s="9"/>
      <c r="D48" s="10"/>
      <c r="E48" s="10"/>
      <c r="F48" s="11"/>
    </row>
    <row r="49" ht="16.85" customHeight="1" spans="1:6">
      <c r="A49" s="7" t="s">
        <v>52</v>
      </c>
      <c r="B49" s="8" t="s">
        <v>53</v>
      </c>
      <c r="C49" s="9"/>
      <c r="D49" s="10"/>
      <c r="E49" s="10"/>
      <c r="F49" s="11"/>
    </row>
    <row r="50" ht="16.1" customHeight="1" spans="1:6">
      <c r="A50" s="7" t="s">
        <v>40</v>
      </c>
      <c r="B50" s="8" t="s">
        <v>54</v>
      </c>
      <c r="C50" s="9" t="s">
        <v>55</v>
      </c>
      <c r="D50" s="10" t="s">
        <v>56</v>
      </c>
      <c r="E50" s="12">
        <f>1.73*0.95</f>
        <v>1.6435</v>
      </c>
      <c r="F50" s="13">
        <f>E50*D50</f>
        <v>981.33385</v>
      </c>
    </row>
    <row r="51" ht="16.1" customHeight="1" spans="1:6">
      <c r="A51" s="7" t="s">
        <v>57</v>
      </c>
      <c r="B51" s="8" t="s">
        <v>58</v>
      </c>
      <c r="C51" s="9"/>
      <c r="D51" s="10"/>
      <c r="E51" s="12"/>
      <c r="F51" s="13"/>
    </row>
    <row r="52" ht="16.85" customHeight="1" spans="1:6">
      <c r="A52" s="7" t="s">
        <v>59</v>
      </c>
      <c r="B52" s="8" t="s">
        <v>60</v>
      </c>
      <c r="C52" s="9"/>
      <c r="D52" s="10"/>
      <c r="E52" s="12"/>
      <c r="F52" s="13"/>
    </row>
    <row r="53" ht="66" customHeight="1" spans="1:6">
      <c r="A53" s="7" t="s">
        <v>40</v>
      </c>
      <c r="B53" s="17" t="s">
        <v>61</v>
      </c>
      <c r="C53" s="9" t="s">
        <v>62</v>
      </c>
      <c r="D53" s="10" t="s">
        <v>63</v>
      </c>
      <c r="E53" s="12">
        <f>14*0.95</f>
        <v>13.3</v>
      </c>
      <c r="F53" s="13">
        <f>E53*D53</f>
        <v>399</v>
      </c>
    </row>
    <row r="54" ht="69" customHeight="1" spans="1:6">
      <c r="A54" s="7" t="s">
        <v>64</v>
      </c>
      <c r="B54" s="18" t="s">
        <v>65</v>
      </c>
      <c r="C54" s="9" t="s">
        <v>62</v>
      </c>
      <c r="D54" s="10" t="s">
        <v>66</v>
      </c>
      <c r="E54" s="12">
        <f>24*0.95</f>
        <v>22.8</v>
      </c>
      <c r="F54" s="13">
        <f>E54*D54</f>
        <v>1555.872</v>
      </c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4"/>
      <c r="B84" s="15" t="s">
        <v>67</v>
      </c>
      <c r="C84" s="16">
        <f>F50+F53+F54</f>
        <v>2936.20585</v>
      </c>
      <c r="D84" s="16"/>
      <c r="E84" s="14"/>
      <c r="F84" s="14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27</v>
      </c>
      <c r="B87" s="1"/>
      <c r="C87" s="1"/>
      <c r="D87" s="1"/>
      <c r="E87" s="1"/>
      <c r="F87" s="1"/>
    </row>
    <row r="88" ht="16.85" customHeight="1" spans="1:6">
      <c r="A88" s="2" t="s">
        <v>28</v>
      </c>
      <c r="B88" s="2"/>
      <c r="C88" s="2"/>
      <c r="D88" s="2"/>
      <c r="E88" s="2" t="s">
        <v>29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30</v>
      </c>
      <c r="B90" s="5" t="s">
        <v>31</v>
      </c>
      <c r="C90" s="5" t="s">
        <v>32</v>
      </c>
      <c r="D90" s="5" t="s">
        <v>33</v>
      </c>
      <c r="E90" s="5" t="s">
        <v>34</v>
      </c>
      <c r="F90" s="6" t="s">
        <v>35</v>
      </c>
    </row>
    <row r="91" ht="16.1" customHeight="1" spans="1:6">
      <c r="A91" s="7" t="s">
        <v>68</v>
      </c>
      <c r="B91" s="8" t="s">
        <v>69</v>
      </c>
      <c r="C91" s="9"/>
      <c r="D91" s="10"/>
      <c r="E91" s="10"/>
      <c r="F91" s="11"/>
    </row>
    <row r="92" ht="16.85" customHeight="1" spans="1:6">
      <c r="A92" s="7" t="s">
        <v>70</v>
      </c>
      <c r="B92" s="8" t="s">
        <v>71</v>
      </c>
      <c r="C92" s="9"/>
      <c r="D92" s="10"/>
      <c r="E92" s="10"/>
      <c r="F92" s="11"/>
    </row>
    <row r="93" ht="16.1" customHeight="1" spans="1:6">
      <c r="A93" s="7" t="s">
        <v>40</v>
      </c>
      <c r="B93" s="8" t="s">
        <v>72</v>
      </c>
      <c r="C93" s="9" t="s">
        <v>55</v>
      </c>
      <c r="D93" s="12" t="s">
        <v>73</v>
      </c>
      <c r="E93" s="12">
        <f>13.12*0.95</f>
        <v>12.464</v>
      </c>
      <c r="F93" s="13">
        <f>E93*D93</f>
        <v>37211.272</v>
      </c>
    </row>
    <row r="94" ht="16.1" customHeight="1" spans="1:6">
      <c r="A94" s="7" t="s">
        <v>74</v>
      </c>
      <c r="B94" s="8" t="s">
        <v>75</v>
      </c>
      <c r="C94" s="9"/>
      <c r="D94" s="12"/>
      <c r="E94" s="12"/>
      <c r="F94" s="13"/>
    </row>
    <row r="95" ht="16.85" customHeight="1" spans="1:6">
      <c r="A95" s="7" t="s">
        <v>76</v>
      </c>
      <c r="B95" s="8" t="s">
        <v>75</v>
      </c>
      <c r="C95" s="9"/>
      <c r="D95" s="12"/>
      <c r="E95" s="12"/>
      <c r="F95" s="13"/>
    </row>
    <row r="96" ht="16.1" customHeight="1" spans="1:6">
      <c r="A96" s="7" t="s">
        <v>40</v>
      </c>
      <c r="B96" s="8" t="s">
        <v>77</v>
      </c>
      <c r="C96" s="9" t="s">
        <v>55</v>
      </c>
      <c r="D96" s="12" t="s">
        <v>73</v>
      </c>
      <c r="E96" s="12">
        <f>114.88*0.95</f>
        <v>109.136</v>
      </c>
      <c r="F96" s="13">
        <f>E96*D96</f>
        <v>325825.528</v>
      </c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4"/>
      <c r="B127" s="15" t="s">
        <v>78</v>
      </c>
      <c r="C127" s="16">
        <f>F93+F96</f>
        <v>363036.8</v>
      </c>
      <c r="D127" s="16"/>
      <c r="E127" s="14"/>
      <c r="F127" s="14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亻半</cp:lastModifiedBy>
  <dcterms:created xsi:type="dcterms:W3CDTF">2025-10-10T03:47:00Z</dcterms:created>
  <dcterms:modified xsi:type="dcterms:W3CDTF">2025-10-13T03:48:46Z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34A20CF40064439A801045DF70725772_12</vt:lpwstr>
  </property>
  <property fmtid="{D5CDD505-2E9C-101B-9397-08002B2CF9AE}" pid="3" name="KSOProductBuildVer">
    <vt:lpwstr>2052-12.1.0.22529</vt:lpwstr>
  </property>
</Properties>
</file>